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xr:revisionPtr revIDLastSave="0" documentId="10_ncr:8100000_{27379983-C1C7-45F1-91CC-EE8DCF80B08D}" xr6:coauthVersionLast="33" xr6:coauthVersionMax="33" xr10:uidLastSave="{00000000-0000-0000-0000-000000000000}"/>
  <bookViews>
    <workbookView xWindow="0" yWindow="0" windowWidth="24675" windowHeight="9405" activeTab="1" xr2:uid="{00000000-000D-0000-FFFF-FFFF00000000}"/>
  </bookViews>
  <sheets>
    <sheet name="操作説明" sheetId="4" r:id="rId1"/>
    <sheet name="集計シート" sheetId="3" r:id="rId2"/>
  </sheets>
  <calcPr calcId="162913"/>
</workbook>
</file>

<file path=xl/calcChain.xml><?xml version="1.0" encoding="utf-8"?>
<calcChain xmlns="http://schemas.openxmlformats.org/spreadsheetml/2006/main">
  <c r="K11" i="3" l="1"/>
  <c r="K12" i="3"/>
  <c r="AP9" i="3"/>
  <c r="AQ9" i="3" s="1"/>
  <c r="AR9" i="3"/>
  <c r="AS9" i="3" s="1"/>
  <c r="AB9" i="3" s="1"/>
  <c r="K9" i="3"/>
  <c r="J9" i="3"/>
  <c r="AG9" i="3" s="1"/>
  <c r="AP10" i="3"/>
  <c r="AQ10" i="3"/>
  <c r="AR10" i="3"/>
  <c r="K10" i="3"/>
  <c r="J10" i="3"/>
  <c r="AP11" i="3"/>
  <c r="AQ11" i="3" s="1"/>
  <c r="J11" i="3"/>
  <c r="L11" i="3" s="1"/>
  <c r="AP12" i="3"/>
  <c r="AQ12" i="3" s="1"/>
  <c r="J12" i="3"/>
  <c r="AP13" i="3"/>
  <c r="K13" i="3"/>
  <c r="J13" i="3"/>
  <c r="AP14" i="3"/>
  <c r="AQ14" i="3" s="1"/>
  <c r="K14" i="3"/>
  <c r="J14" i="3"/>
  <c r="AP15" i="3"/>
  <c r="AQ15" i="3" s="1"/>
  <c r="AR15" i="3"/>
  <c r="K15" i="3"/>
  <c r="J15" i="3"/>
  <c r="AP16" i="3"/>
  <c r="AQ16" i="3" s="1"/>
  <c r="AR16" i="3"/>
  <c r="K16" i="3"/>
  <c r="J16" i="3"/>
  <c r="AP17" i="3"/>
  <c r="AQ17" i="3" s="1"/>
  <c r="AR17" i="3"/>
  <c r="K17" i="3"/>
  <c r="J17" i="3"/>
  <c r="AG17" i="3" s="1"/>
  <c r="AP18" i="3"/>
  <c r="AR18" i="3"/>
  <c r="K18" i="3"/>
  <c r="J18" i="3"/>
  <c r="AP19" i="3"/>
  <c r="AQ19" i="3" s="1"/>
  <c r="K19" i="3"/>
  <c r="AH19" i="3" s="1"/>
  <c r="AK19" i="3" s="1"/>
  <c r="AF19" i="3" s="1"/>
  <c r="J19" i="3"/>
  <c r="AG19" i="3" s="1"/>
  <c r="AP20" i="3"/>
  <c r="AQ20" i="3" s="1"/>
  <c r="K20" i="3"/>
  <c r="AI20" i="3" s="1"/>
  <c r="J20" i="3"/>
  <c r="AP21" i="3"/>
  <c r="AQ21" i="3" s="1"/>
  <c r="AS21" i="3" s="1"/>
  <c r="AB21" i="3" s="1"/>
  <c r="T21" i="3" s="1"/>
  <c r="K21" i="3"/>
  <c r="AH21" i="3" s="1"/>
  <c r="AK21" i="3" s="1"/>
  <c r="AF21" i="3" s="1"/>
  <c r="J21" i="3"/>
  <c r="AG21" i="3" s="1"/>
  <c r="AP22" i="3"/>
  <c r="AQ22" i="3" s="1"/>
  <c r="AR22" i="3"/>
  <c r="K22" i="3"/>
  <c r="J22" i="3"/>
  <c r="AP23" i="3"/>
  <c r="AQ23" i="3" s="1"/>
  <c r="AR23" i="3"/>
  <c r="K23" i="3"/>
  <c r="J23" i="3"/>
  <c r="AP24" i="3"/>
  <c r="AQ24" i="3" s="1"/>
  <c r="AR24" i="3"/>
  <c r="K24" i="3"/>
  <c r="AH24" i="3" s="1"/>
  <c r="AK24" i="3" s="1"/>
  <c r="J24" i="3"/>
  <c r="AG24" i="3" s="1"/>
  <c r="AP25" i="3"/>
  <c r="AQ25" i="3" s="1"/>
  <c r="AR25" i="3"/>
  <c r="K25" i="3"/>
  <c r="J25" i="3"/>
  <c r="AG25" i="3" s="1"/>
  <c r="AP26" i="3"/>
  <c r="AQ26" i="3" s="1"/>
  <c r="AR26" i="3"/>
  <c r="K26" i="3"/>
  <c r="AH26" i="3" s="1"/>
  <c r="AK26" i="3" s="1"/>
  <c r="J26" i="3"/>
  <c r="AP27" i="3"/>
  <c r="AQ27" i="3" s="1"/>
  <c r="AR27" i="3"/>
  <c r="K27" i="3"/>
  <c r="J27" i="3"/>
  <c r="L27" i="3" s="1"/>
  <c r="AP28" i="3"/>
  <c r="AQ28" i="3" s="1"/>
  <c r="AR28" i="3"/>
  <c r="K28" i="3"/>
  <c r="J28" i="3"/>
  <c r="AG28" i="3" s="1"/>
  <c r="AP29" i="3"/>
  <c r="AQ29" i="3" s="1"/>
  <c r="AR29" i="3"/>
  <c r="AS29" i="3" s="1"/>
  <c r="AB29" i="3" s="1"/>
  <c r="O29" i="3" s="1"/>
  <c r="K29" i="3"/>
  <c r="J29" i="3"/>
  <c r="L29" i="3" s="1"/>
  <c r="AP30" i="3"/>
  <c r="AQ30" i="3" s="1"/>
  <c r="AR30" i="3"/>
  <c r="AS30" i="3" s="1"/>
  <c r="AB30" i="3" s="1"/>
  <c r="K30" i="3"/>
  <c r="J30" i="3"/>
  <c r="W30" i="3" s="1"/>
  <c r="AP31" i="3"/>
  <c r="AQ31" i="3" s="1"/>
  <c r="AR31" i="3"/>
  <c r="K31" i="3"/>
  <c r="J31" i="3"/>
  <c r="AG31" i="3" s="1"/>
  <c r="AP32" i="3"/>
  <c r="AQ32" i="3" s="1"/>
  <c r="AR32" i="3"/>
  <c r="AS32" i="3" s="1"/>
  <c r="AB32" i="3" s="1"/>
  <c r="T32" i="3" s="1"/>
  <c r="R32" i="3" s="1"/>
  <c r="K32" i="3"/>
  <c r="J32" i="3"/>
  <c r="AP33" i="3"/>
  <c r="AQ33" i="3" s="1"/>
  <c r="AR33" i="3"/>
  <c r="AS33" i="3" s="1"/>
  <c r="AB33" i="3" s="1"/>
  <c r="AD33" i="3" s="1"/>
  <c r="S33" i="3" s="1"/>
  <c r="K33" i="3"/>
  <c r="AH33" i="3"/>
  <c r="AK33" i="3" s="1"/>
  <c r="AF33" i="3" s="1"/>
  <c r="J33" i="3"/>
  <c r="L33" i="3" s="1"/>
  <c r="AP34" i="3"/>
  <c r="AQ34" i="3" s="1"/>
  <c r="AS34" i="3" s="1"/>
  <c r="AB34" i="3" s="1"/>
  <c r="AR34" i="3"/>
  <c r="K34" i="3"/>
  <c r="L34" i="3" s="1"/>
  <c r="J34" i="3"/>
  <c r="AP35" i="3"/>
  <c r="AQ35" i="3" s="1"/>
  <c r="AS35" i="3" s="1"/>
  <c r="AB35" i="3" s="1"/>
  <c r="AR35" i="3"/>
  <c r="K35" i="3"/>
  <c r="AH35" i="3" s="1"/>
  <c r="AK35" i="3" s="1"/>
  <c r="J35" i="3"/>
  <c r="AP36" i="3"/>
  <c r="AQ36" i="3" s="1"/>
  <c r="AS36" i="3" s="1"/>
  <c r="AB36" i="3" s="1"/>
  <c r="AR36" i="3"/>
  <c r="K36" i="3"/>
  <c r="J36" i="3"/>
  <c r="AP37" i="3"/>
  <c r="AQ37" i="3" s="1"/>
  <c r="AR37" i="3"/>
  <c r="K37" i="3"/>
  <c r="AH37" i="3" s="1"/>
  <c r="AK37" i="3" s="1"/>
  <c r="J37" i="3"/>
  <c r="AG37" i="3" s="1"/>
  <c r="AP38" i="3"/>
  <c r="AQ38" i="3" s="1"/>
  <c r="AR38" i="3"/>
  <c r="K38" i="3"/>
  <c r="J38" i="3"/>
  <c r="AG38" i="3" s="1"/>
  <c r="AP39" i="3"/>
  <c r="AQ39" i="3" s="1"/>
  <c r="AR39" i="3"/>
  <c r="K39" i="3"/>
  <c r="J39" i="3"/>
  <c r="AG39" i="3" s="1"/>
  <c r="AZ31" i="3"/>
  <c r="AR13" i="3"/>
  <c r="AR14" i="3"/>
  <c r="AR20" i="3"/>
  <c r="AS20" i="3" s="1"/>
  <c r="AB20" i="3" s="1"/>
  <c r="AD20" i="3" s="1"/>
  <c r="S20" i="3" s="1"/>
  <c r="AR21"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9" i="3"/>
  <c r="B3" i="3"/>
  <c r="AG33" i="3"/>
  <c r="AG36" i="3"/>
  <c r="L19" i="3"/>
  <c r="L38" i="3"/>
  <c r="AH27" i="3"/>
  <c r="AK27" i="3" s="1"/>
  <c r="W10" i="3"/>
  <c r="AI26" i="3"/>
  <c r="AJ26" i="3" s="1"/>
  <c r="AO26" i="3" s="1"/>
  <c r="AH30" i="3"/>
  <c r="AK30" i="3" s="1"/>
  <c r="AF30" i="3" s="1"/>
  <c r="AH29" i="3"/>
  <c r="AK29" i="3" s="1"/>
  <c r="AI33" i="3"/>
  <c r="AJ33" i="3" s="1"/>
  <c r="AO33" i="3" s="1"/>
  <c r="AG34" i="3"/>
  <c r="AH28" i="3"/>
  <c r="AK28" i="3" s="1"/>
  <c r="AH15" i="3"/>
  <c r="AK15" i="3" s="1"/>
  <c r="AH32" i="3"/>
  <c r="AK32" i="3" s="1"/>
  <c r="AF32" i="3" s="1"/>
  <c r="AI39" i="3"/>
  <c r="AH12" i="3"/>
  <c r="AK12" i="3" s="1"/>
  <c r="AH31" i="3"/>
  <c r="AK31" i="3" s="1"/>
  <c r="AL31" i="3" s="1"/>
  <c r="AR11" i="3"/>
  <c r="AR19" i="3"/>
  <c r="AM27" i="3"/>
  <c r="AL27" i="3"/>
  <c r="AL29" i="3"/>
  <c r="AM15" i="3"/>
  <c r="AG18" i="3"/>
  <c r="AG23" i="3"/>
  <c r="AD30" i="3" l="1"/>
  <c r="S30" i="3" s="1"/>
  <c r="T30" i="3"/>
  <c r="R30" i="3" s="1"/>
  <c r="AN33" i="3"/>
  <c r="W24" i="3"/>
  <c r="AI29" i="3"/>
  <c r="AJ29" i="3" s="1"/>
  <c r="AO29" i="3" s="1"/>
  <c r="L31" i="3"/>
  <c r="L35" i="3"/>
  <c r="L30" i="3"/>
  <c r="W39" i="3"/>
  <c r="AS39" i="3"/>
  <c r="AB39" i="3" s="1"/>
  <c r="AS38" i="3"/>
  <c r="AB38" i="3" s="1"/>
  <c r="AS37" i="3"/>
  <c r="AB37" i="3" s="1"/>
  <c r="AI36" i="3"/>
  <c r="AI35" i="3"/>
  <c r="AS26" i="3"/>
  <c r="AB26" i="3" s="1"/>
  <c r="W25" i="3"/>
  <c r="AS25" i="3"/>
  <c r="AB25" i="3" s="1"/>
  <c r="L18" i="3"/>
  <c r="AS16" i="3"/>
  <c r="AB16" i="3" s="1"/>
  <c r="T16" i="3" s="1"/>
  <c r="R16" i="3" s="1"/>
  <c r="L15" i="3"/>
  <c r="L13" i="3"/>
  <c r="L12" i="3"/>
  <c r="AF35" i="3"/>
  <c r="AN35" i="3"/>
  <c r="AM35" i="3"/>
  <c r="T38" i="3"/>
  <c r="R38" i="3" s="1"/>
  <c r="AC38" i="3"/>
  <c r="AD38" i="3"/>
  <c r="S38" i="3" s="1"/>
  <c r="AD36" i="3"/>
  <c r="S36" i="3" s="1"/>
  <c r="T36" i="3"/>
  <c r="R36" i="3" s="1"/>
  <c r="AE30" i="3"/>
  <c r="W38" i="3"/>
  <c r="Y38" i="3" s="1"/>
  <c r="AJ35" i="3"/>
  <c r="AO35" i="3" s="1"/>
  <c r="AS14" i="3"/>
  <c r="AB14" i="3" s="1"/>
  <c r="AD14" i="3" s="1"/>
  <c r="S14" i="3" s="1"/>
  <c r="AH39" i="3"/>
  <c r="AK39" i="3" s="1"/>
  <c r="AM33" i="3"/>
  <c r="AL33" i="3"/>
  <c r="W27" i="3"/>
  <c r="AI31" i="3"/>
  <c r="AJ31" i="3" s="1"/>
  <c r="AO31" i="3" s="1"/>
  <c r="AI19" i="3"/>
  <c r="AJ19" i="3" s="1"/>
  <c r="W19" i="3"/>
  <c r="AE19" i="3" s="1"/>
  <c r="W31" i="3"/>
  <c r="AH38" i="3"/>
  <c r="AK38" i="3" s="1"/>
  <c r="AF38" i="3" s="1"/>
  <c r="W32" i="3"/>
  <c r="Y32" i="3" s="1"/>
  <c r="AS31" i="3"/>
  <c r="AB31" i="3" s="1"/>
  <c r="AI28" i="3"/>
  <c r="AJ28" i="3" s="1"/>
  <c r="AO28" i="3" s="1"/>
  <c r="AS28" i="3"/>
  <c r="AB28" i="3" s="1"/>
  <c r="AS27" i="3"/>
  <c r="AB27" i="3" s="1"/>
  <c r="O27" i="3" s="1"/>
  <c r="AS24" i="3"/>
  <c r="AB24" i="3" s="1"/>
  <c r="AI23" i="3"/>
  <c r="AS22" i="3"/>
  <c r="AB22" i="3" s="1"/>
  <c r="AS17" i="3"/>
  <c r="AB17" i="3" s="1"/>
  <c r="AC17" i="3" s="1"/>
  <c r="L14" i="3"/>
  <c r="L10" i="3"/>
  <c r="W9" i="3"/>
  <c r="Y9" i="3" s="1"/>
  <c r="AA9" i="3" s="1"/>
  <c r="N9" i="3" s="1"/>
  <c r="W11" i="3"/>
  <c r="AM28" i="3"/>
  <c r="AL28" i="3"/>
  <c r="O28" i="3"/>
  <c r="AD28" i="3"/>
  <c r="S28" i="3" s="1"/>
  <c r="T28" i="3"/>
  <c r="AC28" i="3"/>
  <c r="U28" i="3" s="1"/>
  <c r="AF24" i="3"/>
  <c r="AE24" i="3" s="1"/>
  <c r="AL24" i="3"/>
  <c r="O37" i="3"/>
  <c r="AD37" i="3"/>
  <c r="S37" i="3" s="1"/>
  <c r="V38" i="3"/>
  <c r="O26" i="3"/>
  <c r="Y24" i="3"/>
  <c r="T24" i="3"/>
  <c r="AD24" i="3"/>
  <c r="S24" i="3" s="1"/>
  <c r="AC24" i="3"/>
  <c r="O24" i="3"/>
  <c r="T35" i="3"/>
  <c r="R35" i="3" s="1"/>
  <c r="AC35" i="3"/>
  <c r="T31" i="3"/>
  <c r="R31" i="3" s="1"/>
  <c r="O31" i="3"/>
  <c r="AC27" i="3"/>
  <c r="AD25" i="3"/>
  <c r="S25" i="3" s="1"/>
  <c r="O25" i="3"/>
  <c r="AC25" i="3"/>
  <c r="T25" i="3"/>
  <c r="Y25" i="3"/>
  <c r="O39" i="3"/>
  <c r="T39" i="3"/>
  <c r="R39" i="3" s="1"/>
  <c r="O34" i="3"/>
  <c r="T34" i="3"/>
  <c r="R34" i="3" s="1"/>
  <c r="AC34" i="3"/>
  <c r="U34" i="3" s="1"/>
  <c r="V30" i="3"/>
  <c r="W23" i="3"/>
  <c r="AH20" i="3"/>
  <c r="AK20" i="3" s="1"/>
  <c r="AF20" i="3" s="1"/>
  <c r="AI25" i="3"/>
  <c r="O38" i="3"/>
  <c r="W36" i="3"/>
  <c r="Y36" i="3" s="1"/>
  <c r="W35" i="3"/>
  <c r="AE35" i="3" s="1"/>
  <c r="AH36" i="3"/>
  <c r="AK36" i="3" s="1"/>
  <c r="AJ36" i="3" s="1"/>
  <c r="AO36" i="3" s="1"/>
  <c r="L25" i="3"/>
  <c r="AL32" i="3"/>
  <c r="AL30" i="3"/>
  <c r="AF31" i="3"/>
  <c r="W33" i="3"/>
  <c r="AE33" i="3" s="1"/>
  <c r="AI38" i="3"/>
  <c r="AJ38" i="3" s="1"/>
  <c r="AO38" i="3" s="1"/>
  <c r="AM38" i="3"/>
  <c r="W26" i="3"/>
  <c r="Y26" i="3" s="1"/>
  <c r="AH25" i="3"/>
  <c r="AK25" i="3" s="1"/>
  <c r="AG35" i="3"/>
  <c r="AI24" i="3"/>
  <c r="AJ24" i="3" s="1"/>
  <c r="AO24" i="3" s="1"/>
  <c r="AS23" i="3"/>
  <c r="AB23" i="3" s="1"/>
  <c r="W14" i="3"/>
  <c r="AH14" i="3"/>
  <c r="AK14" i="3" s="1"/>
  <c r="AN14" i="3" s="1"/>
  <c r="AL38" i="3"/>
  <c r="L24" i="3"/>
  <c r="L36" i="3"/>
  <c r="AH11" i="3"/>
  <c r="AD21" i="3"/>
  <c r="S21" i="3" s="1"/>
  <c r="T9" i="3"/>
  <c r="R9" i="3" s="1"/>
  <c r="AI32" i="3"/>
  <c r="AJ32" i="3" s="1"/>
  <c r="AO32" i="3" s="1"/>
  <c r="AL35" i="3"/>
  <c r="W28" i="3"/>
  <c r="Y28" i="3" s="1"/>
  <c r="L28" i="3"/>
  <c r="L39" i="3"/>
  <c r="U38" i="3"/>
  <c r="AE32" i="3"/>
  <c r="AC21" i="3"/>
  <c r="O32" i="3"/>
  <c r="AD29" i="3"/>
  <c r="S29" i="3" s="1"/>
  <c r="W37" i="3"/>
  <c r="Y37" i="3" s="1"/>
  <c r="AH23" i="3"/>
  <c r="AK23" i="3" s="1"/>
  <c r="AN38" i="3"/>
  <c r="L37" i="3"/>
  <c r="AG10" i="3"/>
  <c r="AI34" i="3"/>
  <c r="AI37" i="3"/>
  <c r="AJ37" i="3" s="1"/>
  <c r="AO37" i="3" s="1"/>
  <c r="AS10" i="3"/>
  <c r="AB10" i="3" s="1"/>
  <c r="AD10" i="3" s="1"/>
  <c r="S10" i="3" s="1"/>
  <c r="AN12" i="3"/>
  <c r="AM12" i="3"/>
  <c r="AF12" i="3"/>
  <c r="AL12" i="3"/>
  <c r="V21" i="3"/>
  <c r="R21" i="3"/>
  <c r="AD22" i="3"/>
  <c r="S22" i="3" s="1"/>
  <c r="T22" i="3"/>
  <c r="AC22" i="3"/>
  <c r="U21" i="3"/>
  <c r="T20" i="3"/>
  <c r="O20" i="3"/>
  <c r="AN15" i="3"/>
  <c r="AF15" i="3"/>
  <c r="AL15" i="3"/>
  <c r="AM21" i="3"/>
  <c r="AL21" i="3"/>
  <c r="AG20" i="3"/>
  <c r="W20" i="3"/>
  <c r="Y20" i="3" s="1"/>
  <c r="AA20" i="3" s="1"/>
  <c r="AN19" i="3"/>
  <c r="AM19" i="3"/>
  <c r="AS19" i="3"/>
  <c r="AB19" i="3" s="1"/>
  <c r="AH18" i="3"/>
  <c r="AK18" i="3" s="1"/>
  <c r="W18" i="3"/>
  <c r="AQ18" i="3" s="1"/>
  <c r="AS18" i="3" s="1"/>
  <c r="AB18" i="3" s="1"/>
  <c r="T18" i="3" s="1"/>
  <c r="AI17" i="3"/>
  <c r="AH17" i="3"/>
  <c r="AK17" i="3" s="1"/>
  <c r="T17" i="3"/>
  <c r="AI16" i="3"/>
  <c r="AH16" i="3"/>
  <c r="AD16" i="3"/>
  <c r="S16" i="3" s="1"/>
  <c r="AC16" i="3"/>
  <c r="U16" i="3" s="1"/>
  <c r="AG14" i="3"/>
  <c r="Y14" i="3"/>
  <c r="AA14" i="3" s="1"/>
  <c r="AH13" i="3"/>
  <c r="AK13" i="3" s="1"/>
  <c r="AF13" i="3" s="1"/>
  <c r="AI13" i="3"/>
  <c r="AG12" i="3"/>
  <c r="AG11" i="3"/>
  <c r="AK11" i="3" s="1"/>
  <c r="AI11" i="3"/>
  <c r="AI10" i="3"/>
  <c r="AH10" i="3"/>
  <c r="AK10" i="3" s="1"/>
  <c r="AL10" i="3" s="1"/>
  <c r="Y23" i="3"/>
  <c r="AA23" i="3" s="1"/>
  <c r="AL19" i="3"/>
  <c r="AI14" i="3"/>
  <c r="AJ14" i="3" s="1"/>
  <c r="AM14" i="3" s="1"/>
  <c r="L17" i="3"/>
  <c r="AN17" i="3" s="1"/>
  <c r="AF17" i="3" s="1"/>
  <c r="AN21" i="3"/>
  <c r="L20" i="3"/>
  <c r="AC20" i="3"/>
  <c r="AF14" i="3"/>
  <c r="AL14" i="3"/>
  <c r="AI21" i="3"/>
  <c r="AJ21" i="3" s="1"/>
  <c r="AO21" i="3" s="1"/>
  <c r="AI12" i="3"/>
  <c r="AJ12" i="3" s="1"/>
  <c r="AI15" i="3"/>
  <c r="AJ15" i="3" s="1"/>
  <c r="AO15" i="3" s="1"/>
  <c r="AD9" i="3"/>
  <c r="S9" i="3" s="1"/>
  <c r="O9" i="3"/>
  <c r="AC9" i="3"/>
  <c r="U9" i="3" s="1"/>
  <c r="AI18" i="3"/>
  <c r="AH22" i="3"/>
  <c r="AI22" i="3"/>
  <c r="AH9" i="3"/>
  <c r="AK9" i="3" s="1"/>
  <c r="L9" i="3"/>
  <c r="AI9" i="3"/>
  <c r="AJ9" i="3" s="1"/>
  <c r="AO9" i="3" s="1"/>
  <c r="AS11" i="3"/>
  <c r="AB11" i="3" s="1"/>
  <c r="T11" i="3" s="1"/>
  <c r="L23" i="3"/>
  <c r="L21" i="3"/>
  <c r="AS15" i="3"/>
  <c r="AB15" i="3" s="1"/>
  <c r="Y18" i="3"/>
  <c r="AC18" i="3"/>
  <c r="Y19" i="3"/>
  <c r="O19" i="3"/>
  <c r="T19" i="3"/>
  <c r="AC19" i="3"/>
  <c r="AD19" i="3"/>
  <c r="W17" i="3"/>
  <c r="Y31" i="3"/>
  <c r="AD31" i="3"/>
  <c r="AC31" i="3"/>
  <c r="U31" i="3" s="1"/>
  <c r="AN31" i="3"/>
  <c r="AM31" i="3"/>
  <c r="AC32" i="3"/>
  <c r="U32" i="3" s="1"/>
  <c r="AD32" i="3"/>
  <c r="AC37" i="3"/>
  <c r="T37" i="3"/>
  <c r="AJ39" i="3"/>
  <c r="AO39" i="3" s="1"/>
  <c r="AF28" i="3"/>
  <c r="AN28" i="3"/>
  <c r="AN30" i="3"/>
  <c r="AM30" i="3"/>
  <c r="AN24" i="3"/>
  <c r="AM24" i="3"/>
  <c r="AC33" i="3"/>
  <c r="Y33" i="3"/>
  <c r="T33" i="3"/>
  <c r="O33" i="3"/>
  <c r="AN10" i="3"/>
  <c r="AF10" i="3" s="1"/>
  <c r="Y30" i="3"/>
  <c r="O30" i="3"/>
  <c r="AC30" i="3"/>
  <c r="U30" i="3" s="1"/>
  <c r="AM17" i="3"/>
  <c r="AF39" i="3"/>
  <c r="AE39" i="3" s="1"/>
  <c r="AN39" i="3"/>
  <c r="AM32" i="3"/>
  <c r="AN32" i="3"/>
  <c r="T27" i="3"/>
  <c r="AN29" i="3"/>
  <c r="AM29" i="3"/>
  <c r="AF29" i="3"/>
  <c r="Y39" i="3"/>
  <c r="AD39" i="3"/>
  <c r="S39" i="3" s="1"/>
  <c r="AC39" i="3"/>
  <c r="U39" i="3" s="1"/>
  <c r="AC29" i="3"/>
  <c r="T29" i="3"/>
  <c r="Y35" i="3"/>
  <c r="AD35" i="3"/>
  <c r="S35" i="3" s="1"/>
  <c r="O35" i="3"/>
  <c r="AN27" i="3"/>
  <c r="AF27" i="3"/>
  <c r="AE27" i="3" s="1"/>
  <c r="AF37" i="3"/>
  <c r="AN37" i="3"/>
  <c r="AM37" i="3"/>
  <c r="AL37" i="3"/>
  <c r="AL26" i="3"/>
  <c r="AN26" i="3"/>
  <c r="AF26" i="3"/>
  <c r="AM26" i="3"/>
  <c r="AM13" i="3"/>
  <c r="AG32" i="3"/>
  <c r="L32" i="3"/>
  <c r="AG30" i="3"/>
  <c r="AI30" i="3"/>
  <c r="AJ30" i="3" s="1"/>
  <c r="AO30" i="3" s="1"/>
  <c r="AG29" i="3"/>
  <c r="W29" i="3"/>
  <c r="Y29" i="3" s="1"/>
  <c r="AG27" i="3"/>
  <c r="AI27" i="3"/>
  <c r="AJ27" i="3" s="1"/>
  <c r="AO27" i="3" s="1"/>
  <c r="L26" i="3"/>
  <c r="AG26" i="3"/>
  <c r="AG15" i="3"/>
  <c r="W15" i="3"/>
  <c r="AG13" i="3"/>
  <c r="W13" i="3"/>
  <c r="AQ13" i="3" s="1"/>
  <c r="AS13" i="3" s="1"/>
  <c r="AB13" i="3" s="1"/>
  <c r="W12" i="3"/>
  <c r="AR12" i="3" s="1"/>
  <c r="AS12" i="3" s="1"/>
  <c r="AB12" i="3" s="1"/>
  <c r="O36" i="3"/>
  <c r="AC36" i="3"/>
  <c r="U36" i="3" s="1"/>
  <c r="AD26" i="3"/>
  <c r="S26" i="3" s="1"/>
  <c r="AC26" i="3"/>
  <c r="T26" i="3"/>
  <c r="AD34" i="3"/>
  <c r="S34" i="3" s="1"/>
  <c r="AH34" i="3"/>
  <c r="AK34" i="3" s="1"/>
  <c r="AJ34" i="3" s="1"/>
  <c r="AO34" i="3" s="1"/>
  <c r="W34" i="3"/>
  <c r="Y34" i="3" s="1"/>
  <c r="AG22" i="3"/>
  <c r="L22" i="3"/>
  <c r="W22" i="3" s="1"/>
  <c r="W21" i="3"/>
  <c r="AG16" i="3"/>
  <c r="AK16" i="3" s="1"/>
  <c r="L16" i="3"/>
  <c r="W16" i="3" s="1"/>
  <c r="AJ13" i="3" l="1"/>
  <c r="AO13" i="3" s="1"/>
  <c r="AJ17" i="3"/>
  <c r="U35" i="3"/>
  <c r="Y11" i="3"/>
  <c r="AJ23" i="3"/>
  <c r="AE20" i="3"/>
  <c r="Z20" i="3" s="1"/>
  <c r="P20" i="3" s="1"/>
  <c r="M20" i="3" s="1"/>
  <c r="AD27" i="3"/>
  <c r="S27" i="3" s="1"/>
  <c r="Y27" i="3"/>
  <c r="V36" i="3"/>
  <c r="AJ20" i="3"/>
  <c r="AO20" i="3" s="1"/>
  <c r="AN20" i="3"/>
  <c r="Q9" i="3"/>
  <c r="AE14" i="3"/>
  <c r="Z14" i="3" s="1"/>
  <c r="P14" i="3" s="1"/>
  <c r="AC14" i="3"/>
  <c r="O14" i="3"/>
  <c r="Q14" i="3" s="1"/>
  <c r="N14" i="3" s="1"/>
  <c r="T14" i="3"/>
  <c r="AD17" i="3"/>
  <c r="S17" i="3" s="1"/>
  <c r="AE38" i="3"/>
  <c r="AE31" i="3"/>
  <c r="AM39" i="3"/>
  <c r="AL39" i="3"/>
  <c r="Z28" i="3"/>
  <c r="P28" i="3" s="1"/>
  <c r="AA28" i="3"/>
  <c r="N28" i="3" s="1"/>
  <c r="Z26" i="3"/>
  <c r="AA26" i="3"/>
  <c r="N26" i="3" s="1"/>
  <c r="Z38" i="3"/>
  <c r="P38" i="3" s="1"/>
  <c r="AA38" i="3"/>
  <c r="N38" i="3" s="1"/>
  <c r="AL36" i="3"/>
  <c r="AE28" i="3"/>
  <c r="O10" i="3"/>
  <c r="V24" i="3"/>
  <c r="R24" i="3"/>
  <c r="AN23" i="3"/>
  <c r="AF23" i="3" s="1"/>
  <c r="AE23" i="3" s="1"/>
  <c r="Z23" i="3" s="1"/>
  <c r="P23" i="3" s="1"/>
  <c r="AL23" i="3"/>
  <c r="AM23" i="3"/>
  <c r="O23" i="3"/>
  <c r="Q23" i="3" s="1"/>
  <c r="AA25" i="3"/>
  <c r="N25" i="3" s="1"/>
  <c r="Z25" i="3"/>
  <c r="P25" i="3" s="1"/>
  <c r="Z24" i="3"/>
  <c r="P24" i="3" s="1"/>
  <c r="AA24" i="3"/>
  <c r="N24" i="3" s="1"/>
  <c r="R25" i="3"/>
  <c r="V25" i="3"/>
  <c r="U25" i="3"/>
  <c r="AD18" i="3"/>
  <c r="Q25" i="3"/>
  <c r="M25" i="3"/>
  <c r="O18" i="3"/>
  <c r="Q24" i="3"/>
  <c r="M24" i="3"/>
  <c r="U18" i="3"/>
  <c r="AN25" i="3"/>
  <c r="AL25" i="3"/>
  <c r="AF25" i="3"/>
  <c r="AE25" i="3" s="1"/>
  <c r="AM25" i="3"/>
  <c r="AF36" i="3"/>
  <c r="AE36" i="3" s="1"/>
  <c r="AM36" i="3"/>
  <c r="AA36" i="3"/>
  <c r="N36" i="3" s="1"/>
  <c r="Z36" i="3"/>
  <c r="P36" i="3" s="1"/>
  <c r="R28" i="3"/>
  <c r="V28" i="3"/>
  <c r="AE37" i="3"/>
  <c r="U24" i="3"/>
  <c r="M28" i="3"/>
  <c r="Q28" i="3"/>
  <c r="AN36" i="3"/>
  <c r="AE26" i="3"/>
  <c r="AE17" i="3"/>
  <c r="AC23" i="3"/>
  <c r="T23" i="3"/>
  <c r="AD23" i="3"/>
  <c r="S23" i="3" s="1"/>
  <c r="AJ25" i="3"/>
  <c r="AO25" i="3" s="1"/>
  <c r="T10" i="3"/>
  <c r="R10" i="3" s="1"/>
  <c r="AC10" i="3"/>
  <c r="U14" i="3"/>
  <c r="Y10" i="3"/>
  <c r="AD15" i="3"/>
  <c r="S15" i="3" s="1"/>
  <c r="AC15" i="3"/>
  <c r="T15" i="3"/>
  <c r="AF9" i="3"/>
  <c r="AE9" i="3" s="1"/>
  <c r="Z9" i="3" s="1"/>
  <c r="P9" i="3" s="1"/>
  <c r="AM9" i="3"/>
  <c r="AN9" i="3"/>
  <c r="AL9" i="3"/>
  <c r="AM11" i="3"/>
  <c r="AN11" i="3"/>
  <c r="AF11" i="3" s="1"/>
  <c r="AE11" i="3" s="1"/>
  <c r="AL11" i="3"/>
  <c r="R14" i="3"/>
  <c r="V14" i="3"/>
  <c r="R17" i="3"/>
  <c r="AL18" i="3"/>
  <c r="AM18" i="3"/>
  <c r="AN18" i="3"/>
  <c r="AF18" i="3" s="1"/>
  <c r="AE18" i="3" s="1"/>
  <c r="R20" i="3"/>
  <c r="V20" i="3"/>
  <c r="V9" i="3"/>
  <c r="U17" i="3"/>
  <c r="R22" i="3"/>
  <c r="V22" i="3"/>
  <c r="AK22" i="3"/>
  <c r="AN13" i="3"/>
  <c r="AL13" i="3"/>
  <c r="AM10" i="3"/>
  <c r="O11" i="3"/>
  <c r="AC11" i="3"/>
  <c r="U11" i="3" s="1"/>
  <c r="AD11" i="3"/>
  <c r="S11" i="3" s="1"/>
  <c r="AJ18" i="3"/>
  <c r="U20" i="3"/>
  <c r="V16" i="3"/>
  <c r="AJ10" i="3"/>
  <c r="AJ11" i="3"/>
  <c r="AO14" i="3"/>
  <c r="U22" i="3"/>
  <c r="AJ16" i="3"/>
  <c r="AN16" i="3"/>
  <c r="AF16" i="3" s="1"/>
  <c r="AE16" i="3" s="1"/>
  <c r="AM16" i="3"/>
  <c r="AL16" i="3"/>
  <c r="AA34" i="3"/>
  <c r="Z34" i="3"/>
  <c r="Z29" i="3"/>
  <c r="AA29" i="3"/>
  <c r="O21" i="3"/>
  <c r="Y21" i="3"/>
  <c r="AJ22" i="3"/>
  <c r="AM22" i="3"/>
  <c r="AN22" i="3"/>
  <c r="AF22" i="3" s="1"/>
  <c r="AE22" i="3" s="1"/>
  <c r="AL22" i="3"/>
  <c r="R26" i="3"/>
  <c r="V26" i="3"/>
  <c r="O12" i="3"/>
  <c r="Y12" i="3"/>
  <c r="T12" i="3"/>
  <c r="AD12" i="3"/>
  <c r="AC12" i="3"/>
  <c r="U12" i="3" s="1"/>
  <c r="Y22" i="3"/>
  <c r="O22" i="3"/>
  <c r="U26" i="3"/>
  <c r="E3" i="3"/>
  <c r="D3" i="3"/>
  <c r="U29" i="3"/>
  <c r="AE29" i="3"/>
  <c r="P26" i="3"/>
  <c r="M26" i="3"/>
  <c r="U27" i="3"/>
  <c r="R27" i="3"/>
  <c r="AE10" i="3"/>
  <c r="Z10" i="3" s="1"/>
  <c r="AA10" i="3"/>
  <c r="AA11" i="3"/>
  <c r="Z11" i="3"/>
  <c r="P11" i="3" s="1"/>
  <c r="M11" i="3" s="1"/>
  <c r="V39" i="3"/>
  <c r="V33" i="3"/>
  <c r="R33" i="3"/>
  <c r="U33" i="3"/>
  <c r="U37" i="3"/>
  <c r="S32" i="3"/>
  <c r="V32" i="3"/>
  <c r="AA32" i="3"/>
  <c r="Z32" i="3"/>
  <c r="S31" i="3"/>
  <c r="V31" i="3"/>
  <c r="V35" i="3"/>
  <c r="V34" i="3"/>
  <c r="AE12" i="3"/>
  <c r="Y17" i="3"/>
  <c r="O17" i="3"/>
  <c r="N23" i="3"/>
  <c r="AO23" i="3"/>
  <c r="S19" i="3"/>
  <c r="V19" i="3"/>
  <c r="Z19" i="3"/>
  <c r="P19" i="3" s="1"/>
  <c r="AA19" i="3"/>
  <c r="Q19" i="3" s="1"/>
  <c r="Z18" i="3"/>
  <c r="P18" i="3" s="1"/>
  <c r="AA18" i="3"/>
  <c r="Y16" i="3"/>
  <c r="O16" i="3"/>
  <c r="AF34" i="3"/>
  <c r="AE34" i="3" s="1"/>
  <c r="AN34" i="3"/>
  <c r="AL34" i="3"/>
  <c r="AM34" i="3"/>
  <c r="Y13" i="3"/>
  <c r="O13" i="3"/>
  <c r="AD13" i="3"/>
  <c r="S13" i="3" s="1"/>
  <c r="T13" i="3"/>
  <c r="Y15" i="3"/>
  <c r="O15" i="3"/>
  <c r="AE13" i="3"/>
  <c r="AC13" i="3" s="1"/>
  <c r="AA35" i="3"/>
  <c r="N35" i="3" s="1"/>
  <c r="Z35" i="3"/>
  <c r="P35" i="3" s="1"/>
  <c r="V29" i="3"/>
  <c r="R29" i="3"/>
  <c r="AA39" i="3"/>
  <c r="Z39" i="3"/>
  <c r="Q26" i="3"/>
  <c r="AA27" i="3"/>
  <c r="Z27" i="3"/>
  <c r="Z30" i="3"/>
  <c r="P30" i="3" s="1"/>
  <c r="AA30" i="3"/>
  <c r="N30" i="3" s="1"/>
  <c r="R11" i="3"/>
  <c r="Z33" i="3"/>
  <c r="P33" i="3" s="1"/>
  <c r="AA33" i="3"/>
  <c r="N33" i="3" s="1"/>
  <c r="AL17" i="3"/>
  <c r="V37" i="3"/>
  <c r="R37" i="3"/>
  <c r="AA37" i="3"/>
  <c r="Z37" i="3"/>
  <c r="AA31" i="3"/>
  <c r="Z31" i="3"/>
  <c r="AE21" i="3"/>
  <c r="AE15" i="3"/>
  <c r="U19" i="3"/>
  <c r="R19" i="3" s="1"/>
  <c r="AM20" i="3"/>
  <c r="AL20" i="3"/>
  <c r="Q20" i="3"/>
  <c r="N20" i="3" s="1"/>
  <c r="R18" i="3"/>
  <c r="V18" i="3"/>
  <c r="S18" i="3" s="1"/>
  <c r="M14" i="3" l="1"/>
  <c r="Q18" i="3"/>
  <c r="V27" i="3"/>
  <c r="V17" i="3"/>
  <c r="M18" i="3"/>
  <c r="M36" i="3"/>
  <c r="V23" i="3"/>
  <c r="R23" i="3"/>
  <c r="M23" i="3"/>
  <c r="M33" i="3"/>
  <c r="U23" i="3"/>
  <c r="Q38" i="3"/>
  <c r="M9" i="3"/>
  <c r="M38" i="3"/>
  <c r="M19" i="3"/>
  <c r="Q36" i="3"/>
  <c r="V10" i="3"/>
  <c r="U10" i="3"/>
  <c r="V11" i="3"/>
  <c r="U13" i="3"/>
  <c r="U15" i="3"/>
  <c r="R15" i="3"/>
  <c r="V15" i="3"/>
  <c r="P31" i="3"/>
  <c r="M31" i="3"/>
  <c r="P37" i="3"/>
  <c r="M37" i="3"/>
  <c r="N27" i="3"/>
  <c r="Q27" i="3"/>
  <c r="N39" i="3"/>
  <c r="Q39" i="3"/>
  <c r="M35" i="3"/>
  <c r="Z13" i="3"/>
  <c r="P13" i="3" s="1"/>
  <c r="AA13" i="3"/>
  <c r="N13" i="3" s="1"/>
  <c r="Z16" i="3"/>
  <c r="P16" i="3" s="1"/>
  <c r="AA16" i="3"/>
  <c r="Q16" i="3" s="1"/>
  <c r="N32" i="3"/>
  <c r="Q32" i="3"/>
  <c r="Q10" i="3"/>
  <c r="N10" i="3" s="1"/>
  <c r="AO10" i="3"/>
  <c r="Q30" i="3"/>
  <c r="Z22" i="3"/>
  <c r="P22" i="3" s="1"/>
  <c r="AA22" i="3"/>
  <c r="Q22" i="3" s="1"/>
  <c r="AA12" i="3"/>
  <c r="Q12" i="3" s="1"/>
  <c r="Z12" i="3"/>
  <c r="P12" i="3" s="1"/>
  <c r="AO22" i="3"/>
  <c r="P29" i="3"/>
  <c r="M29" i="3"/>
  <c r="N34" i="3"/>
  <c r="Q34" i="3"/>
  <c r="Q31" i="3"/>
  <c r="N31" i="3"/>
  <c r="N37" i="3"/>
  <c r="Q37" i="3"/>
  <c r="Q33" i="3"/>
  <c r="M27" i="3"/>
  <c r="P27" i="3"/>
  <c r="P39" i="3"/>
  <c r="M39" i="3"/>
  <c r="Q35" i="3"/>
  <c r="AA15" i="3"/>
  <c r="N15" i="3" s="1"/>
  <c r="Z15" i="3"/>
  <c r="P15" i="3" s="1"/>
  <c r="V13" i="3"/>
  <c r="R13" i="3"/>
  <c r="M13" i="3"/>
  <c r="Q13" i="3"/>
  <c r="M16" i="3"/>
  <c r="AO18" i="3"/>
  <c r="N18" i="3"/>
  <c r="N19" i="3"/>
  <c r="AO19" i="3"/>
  <c r="Z17" i="3"/>
  <c r="P17" i="3" s="1"/>
  <c r="M17" i="3" s="1"/>
  <c r="AA17" i="3"/>
  <c r="P32" i="3"/>
  <c r="M32" i="3"/>
  <c r="AO11" i="3"/>
  <c r="Q11" i="3"/>
  <c r="N11" i="3" s="1"/>
  <c r="P10" i="3"/>
  <c r="M10" i="3"/>
  <c r="M30" i="3"/>
  <c r="V12" i="3"/>
  <c r="M3" i="3" s="1"/>
  <c r="R12" i="3"/>
  <c r="C3" i="3"/>
  <c r="C6" i="3" s="1"/>
  <c r="AA21" i="3"/>
  <c r="N21" i="3" s="1"/>
  <c r="Z21" i="3"/>
  <c r="P21" i="3" s="1"/>
  <c r="N29" i="3"/>
  <c r="Q29" i="3"/>
  <c r="M34" i="3"/>
  <c r="P34" i="3"/>
  <c r="AO16" i="3"/>
  <c r="M22" i="3" l="1"/>
  <c r="L3" i="3"/>
  <c r="AZ32" i="3" s="1"/>
  <c r="AZ33" i="3" s="1"/>
  <c r="J3" i="3"/>
  <c r="S12" i="3"/>
  <c r="K3" i="3" s="1"/>
  <c r="M12" i="3"/>
  <c r="H3" i="3"/>
  <c r="AO17" i="3"/>
  <c r="M21" i="3"/>
  <c r="Q15" i="3"/>
  <c r="Q21" i="3"/>
  <c r="N12" i="3"/>
  <c r="AO12" i="3"/>
  <c r="N22" i="3"/>
  <c r="Q17" i="3"/>
  <c r="N17" i="3" s="1"/>
  <c r="N16" i="3"/>
  <c r="M15" i="3"/>
  <c r="F3" i="3" s="1"/>
  <c r="G3" i="3" l="1"/>
  <c r="I3" i="3"/>
</calcChain>
</file>

<file path=xl/sharedStrings.xml><?xml version="1.0" encoding="utf-8"?>
<sst xmlns="http://schemas.openxmlformats.org/spreadsheetml/2006/main" count="176" uniqueCount="144">
  <si>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</si>
  <si>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</si>
  <si>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</si>
  <si>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白いエリアに貼り付けしてください。</t>
    <rPh sb="0" eb="1">
      <t>シロ</t>
    </rPh>
    <rPh sb="6" eb="7">
      <t>ハ</t>
    </rPh>
    <rPh sb="8" eb="9">
      <t>ツ</t>
    </rPh>
    <phoneticPr fontId="2"/>
  </si>
  <si>
    <t>コード</t>
    <phoneticPr fontId="2"/>
  </si>
  <si>
    <t>深夜割増範囲</t>
    <rPh sb="0" eb="2">
      <t>シンヤ</t>
    </rPh>
    <rPh sb="2" eb="4">
      <t>ワリマシ</t>
    </rPh>
    <rPh sb="4" eb="6">
      <t>ハンイ</t>
    </rPh>
    <phoneticPr fontId="2"/>
  </si>
  <si>
    <t>～</t>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</si>
  <si>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</si>
  <si>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</si>
  <si>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</si>
  <si>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</si>
  <si>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</si>
  <si>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</si>
  <si>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</si>
  <si>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始業時刻</t>
    <rPh sb="0" eb="2">
      <t>シギョウ</t>
    </rPh>
    <rPh sb="1" eb="2">
      <t>カイシ</t>
    </rPh>
    <rPh sb="2" eb="4">
      <t>ジコク</t>
    </rPh>
    <phoneticPr fontId="2"/>
  </si>
  <si>
    <t>就業時刻の丸め設定（単位：分）</t>
    <rPh sb="0" eb="2">
      <t>シュウギョウ</t>
    </rPh>
    <rPh sb="2" eb="4">
      <t>ジコク</t>
    </rPh>
    <rPh sb="5" eb="6">
      <t>マル</t>
    </rPh>
    <rPh sb="7" eb="9">
      <t>セッテイ</t>
    </rPh>
    <rPh sb="10" eb="12">
      <t>タンイ</t>
    </rPh>
    <rPh sb="13" eb="14">
      <t>フン</t>
    </rPh>
    <phoneticPr fontId="2"/>
  </si>
  <si>
    <t>定時就業時刻（HH:MM）</t>
    <rPh sb="0" eb="2">
      <t>テイジ</t>
    </rPh>
    <rPh sb="2" eb="4">
      <t>シュウギョウ</t>
    </rPh>
    <rPh sb="4" eb="6">
      <t>ジコク</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</si>
  <si>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</si>
  <si>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</si>
  <si>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</si>
  <si>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</si>
  <si>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</si>
  <si>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</si>
  <si>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</si>
  <si>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</si>
  <si>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始業時刻前の出勤</t>
    <rPh sb="0" eb="2">
      <t>シギョウ</t>
    </rPh>
    <rPh sb="2" eb="4">
      <t>ジコク</t>
    </rPh>
    <rPh sb="4" eb="5">
      <t>マエ</t>
    </rPh>
    <rPh sb="6" eb="8">
      <t>シュッキン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</si>
  <si>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</si>
  <si>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</si>
  <si>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</si>
  <si>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始業時刻前の出勤を認めない</t>
    <rPh sb="0" eb="2">
      <t>シギョウ</t>
    </rPh>
    <rPh sb="2" eb="4">
      <t>ジコク</t>
    </rPh>
    <rPh sb="4" eb="5">
      <t>マエ</t>
    </rPh>
    <rPh sb="6" eb="8">
      <t>シュッキン</t>
    </rPh>
    <rPh sb="9" eb="10">
      <t>ミト</t>
    </rPh>
    <phoneticPr fontId="2"/>
  </si>
  <si>
    <t>始業時刻前の出勤を認める</t>
    <rPh sb="0" eb="2">
      <t>シギョウ</t>
    </rPh>
    <rPh sb="2" eb="4">
      <t>ジコク</t>
    </rPh>
    <rPh sb="4" eb="5">
      <t>マエ</t>
    </rPh>
    <rPh sb="6" eb="8">
      <t>シュッキン</t>
    </rPh>
    <rPh sb="9" eb="10">
      <t>ミト</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</si>
  <si>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</si>
  <si>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</si>
  <si>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</si>
  <si>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</si>
  <si>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</si>
  <si>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</si>
  <si>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</si>
  <si>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</si>
  <si>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</si>
  <si>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</si>
  <si>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</si>
  <si>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</si>
  <si>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</si>
  <si>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</si>
  <si>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</si>
  <si>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休日選択
（入力用）</t>
    <rPh sb="0" eb="2">
      <t>キュウジツ</t>
    </rPh>
    <rPh sb="2" eb="4">
      <t>センタク</t>
    </rPh>
    <rPh sb="6" eb="9">
      <t>ニュウリョクヨウ</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</si>
  <si>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</si>
  <si>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</si>
  <si>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</si>
  <si>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</si>
  <si>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</si>
  <si>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</si>
  <si>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</si>
  <si>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</si>
  <si>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</si>
  <si>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</si>
  <si>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</si>
  <si>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</si>
  <si>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</si>
  <si>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</si>
  <si>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</si>
  <si>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</si>
  <si>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</si>
  <si>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</si>
  <si>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</si>
  <si>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</si>
  <si>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</si>
  <si>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</si>
  <si>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</si>
  <si>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</si>
  <si>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</si>
  <si>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</si>
  <si>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</si>
  <si>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</si>
  <si>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</si>
  <si>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</si>
  <si>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</si>
  <si>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直行・直帰の登録があった場合の出社時刻と退社時刻を定時扱いにて処理するための設定です。</t>
    <rPh sb="0" eb="2">
      <t>チョッコウ</t>
    </rPh>
    <rPh sb="3" eb="5">
      <t>チョッキ</t>
    </rPh>
    <rPh sb="6" eb="8">
      <t>トウロク</t>
    </rPh>
    <rPh sb="12" eb="14">
      <t>バアイ</t>
    </rPh>
    <rPh sb="15" eb="17">
      <t>シュッシャ</t>
    </rPh>
    <rPh sb="17" eb="19">
      <t>ジコク</t>
    </rPh>
    <rPh sb="20" eb="22">
      <t>タイシャ</t>
    </rPh>
    <rPh sb="22" eb="24">
      <t>ジコク</t>
    </rPh>
    <rPh sb="25" eb="27">
      <t>テイジ</t>
    </rPh>
    <rPh sb="27" eb="28">
      <t>アツカ</t>
    </rPh>
    <rPh sb="31" eb="33">
      <t>ショリ</t>
    </rPh>
    <rPh sb="38" eb="40">
      <t>セッテイ</t>
    </rPh>
    <phoneticPr fontId="2"/>
  </si>
  <si>
    <t>また、勤務時間が常に固定時間帯の場合、始業時刻より前に打刻した時間を勤務時間に含めたくない場合には、</t>
    <rPh sb="3" eb="5">
      <t>キンム</t>
    </rPh>
    <rPh sb="5" eb="7">
      <t>ジカン</t>
    </rPh>
    <rPh sb="8" eb="9">
      <t>ツネ</t>
    </rPh>
    <rPh sb="10" eb="12">
      <t>コテイ</t>
    </rPh>
    <rPh sb="12" eb="14">
      <t>ジカン</t>
    </rPh>
    <rPh sb="14" eb="15">
      <t>タイ</t>
    </rPh>
    <rPh sb="16" eb="18">
      <t>バアイ</t>
    </rPh>
    <rPh sb="19" eb="21">
      <t>シギョウ</t>
    </rPh>
    <rPh sb="21" eb="23">
      <t>ジコク</t>
    </rPh>
    <rPh sb="25" eb="26">
      <t>マエ</t>
    </rPh>
    <rPh sb="27" eb="29">
      <t>ダコク</t>
    </rPh>
    <rPh sb="31" eb="33">
      <t>ジカン</t>
    </rPh>
    <rPh sb="34" eb="36">
      <t>キンム</t>
    </rPh>
    <rPh sb="36" eb="38">
      <t>ジカン</t>
    </rPh>
    <rPh sb="39" eb="40">
      <t>フク</t>
    </rPh>
    <rPh sb="45" eb="47">
      <t>バアイ</t>
    </rPh>
    <phoneticPr fontId="2"/>
  </si>
  <si>
    <t>始業時刻前の出勤設定において、始業時刻前の出勤を認めないを選択してください。</t>
    <rPh sb="0" eb="2">
      <t>シギョウ</t>
    </rPh>
    <rPh sb="2" eb="4">
      <t>ジコク</t>
    </rPh>
    <rPh sb="4" eb="5">
      <t>マエ</t>
    </rPh>
    <rPh sb="6" eb="8">
      <t>シュッキン</t>
    </rPh>
    <rPh sb="8" eb="10">
      <t>セッテイ</t>
    </rPh>
    <rPh sb="15" eb="17">
      <t>シギョウ</t>
    </rPh>
    <rPh sb="17" eb="19">
      <t>ジコク</t>
    </rPh>
    <rPh sb="19" eb="20">
      <t>マエ</t>
    </rPh>
    <rPh sb="21" eb="23">
      <t>シュッキン</t>
    </rPh>
    <rPh sb="24" eb="25">
      <t>ミト</t>
    </rPh>
    <rPh sb="29" eb="31">
      <t>センタク</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</si>
  <si>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</si>
  <si>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</si>
  <si>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</si>
  <si>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</si>
  <si>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</si>
  <si>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白いセルが入力可能な箇所です。</t>
    <rPh sb="0" eb="1">
      <t>シロ</t>
    </rPh>
    <rPh sb="5" eb="7">
      <t>ニュウリョク</t>
    </rPh>
    <rPh sb="7" eb="9">
      <t>カノウ</t>
    </rPh>
    <rPh sb="10" eb="12">
      <t>カショ</t>
    </rPh>
    <phoneticPr fontId="2"/>
  </si>
  <si>
    <t>■データの貼り付け</t>
    <rPh sb="5" eb="6">
      <t>ハ</t>
    </rPh>
    <rPh sb="7" eb="8">
      <t>ツ</t>
    </rPh>
    <phoneticPr fontId="2"/>
  </si>
  <si>
    <t>PochikinのCSVデータの名前の部分を見て、同じ人のデータ全てをコピーして集計シートへ貼り付けます。</t>
    <rPh sb="16" eb="18">
      <t>ナマエ</t>
    </rPh>
    <rPh sb="19" eb="21">
      <t>ブブン</t>
    </rPh>
    <rPh sb="22" eb="23">
      <t>ミ</t>
    </rPh>
    <rPh sb="25" eb="26">
      <t>オナ</t>
    </rPh>
    <rPh sb="27" eb="28">
      <t>ヒト</t>
    </rPh>
    <rPh sb="32" eb="33">
      <t>スベ</t>
    </rPh>
    <rPh sb="40" eb="42">
      <t>シュウケイ</t>
    </rPh>
    <rPh sb="46" eb="47">
      <t>ハ</t>
    </rPh>
    <rPh sb="48" eb="49">
      <t>ツ</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</si>
  <si>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</si>
  <si>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</si>
  <si>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</si>
  <si>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</si>
  <si>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</si>
  <si>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残業計算設定</t>
    <rPh sb="0" eb="2">
      <t>ザンギョウ</t>
    </rPh>
    <rPh sb="2" eb="4">
      <t>ケイサン</t>
    </rPh>
    <rPh sb="4" eb="6">
      <t>セッテイ</t>
    </rPh>
    <phoneticPr fontId="2"/>
  </si>
  <si>
    <t>1日の労働時間が</t>
    <rPh sb="1" eb="2">
      <t>ニチ</t>
    </rPh>
    <rPh sb="3" eb="5">
      <t>ロウドウ</t>
    </rPh>
    <rPh sb="5" eb="7">
      <t>ジカン</t>
    </rPh>
    <phoneticPr fontId="2"/>
  </si>
  <si>
    <t>時間を超えると残業とする</t>
    <rPh sb="0" eb="2">
      <t>ジカン</t>
    </rPh>
    <rPh sb="3" eb="4">
      <t>コ</t>
    </rPh>
    <rPh sb="7" eb="9">
      <t>ザンギョウ</t>
    </rPh>
    <phoneticPr fontId="2"/>
  </si>
  <si>
    <t>勤務日数</t>
    <rPh sb="0" eb="2">
      <t>キンム</t>
    </rPh>
    <rPh sb="2" eb="4">
      <t>ニッスウ</t>
    </rPh>
    <phoneticPr fontId="2"/>
  </si>
  <si>
    <t>非表示列</t>
    <rPh sb="0" eb="3">
      <t>ヒヒョウジ</t>
    </rPh>
    <rPh sb="3" eb="4">
      <t>レツ</t>
    </rPh>
    <phoneticPr fontId="2"/>
  </si>
  <si>
    <t>所定休憩時間</t>
    <rPh sb="0" eb="2">
      <t>ショテイ</t>
    </rPh>
    <rPh sb="2" eb="4">
      <t>キュウケイ</t>
    </rPh>
    <rPh sb="4" eb="6">
      <t>ジカン</t>
    </rPh>
    <phoneticPr fontId="2"/>
  </si>
  <si>
    <t>休憩設定（固定）</t>
    <rPh sb="0" eb="2">
      <t>キュウケイ</t>
    </rPh>
    <rPh sb="2" eb="4">
      <t>セッテイ</t>
    </rPh>
    <rPh sb="5" eb="7">
      <t>コテイ</t>
    </rPh>
    <phoneticPr fontId="2"/>
  </si>
  <si>
    <t>分</t>
    <rPh sb="0" eb="1">
      <t>フン</t>
    </rPh>
    <phoneticPr fontId="2"/>
  </si>
  <si>
    <t>普通時間帯</t>
    <rPh sb="0" eb="2">
      <t>フツウ</t>
    </rPh>
    <rPh sb="2" eb="4">
      <t>ジカン</t>
    </rPh>
    <rPh sb="4" eb="5">
      <t>タイ</t>
    </rPh>
    <phoneticPr fontId="2"/>
  </si>
  <si>
    <t>普通時間</t>
    <rPh sb="0" eb="2">
      <t>フツウ</t>
    </rPh>
    <rPh sb="2" eb="4">
      <t>ジカン</t>
    </rPh>
    <phoneticPr fontId="2"/>
  </si>
  <si>
    <t>休日</t>
    <rPh sb="0" eb="2">
      <t>キュウジツ</t>
    </rPh>
    <phoneticPr fontId="2"/>
  </si>
  <si>
    <t>深夜時間</t>
    <rPh sb="0" eb="2">
      <t>シンヤ</t>
    </rPh>
    <rPh sb="2" eb="4">
      <t>ジカン</t>
    </rPh>
    <phoneticPr fontId="2"/>
  </si>
  <si>
    <t>休日
深夜時間</t>
    <rPh sb="0" eb="2">
      <t>キュウジツ</t>
    </rPh>
    <rPh sb="3" eb="5">
      <t>シンヤ</t>
    </rPh>
    <rPh sb="5" eb="7">
      <t>ジカン</t>
    </rPh>
    <phoneticPr fontId="2"/>
  </si>
  <si>
    <t>休日
普通時間</t>
    <rPh sb="0" eb="2">
      <t>キュウジツ</t>
    </rPh>
    <rPh sb="3" eb="5">
      <t>フツウ</t>
    </rPh>
    <rPh sb="5" eb="7">
      <t>ジカン</t>
    </rPh>
    <phoneticPr fontId="2"/>
  </si>
  <si>
    <t>休日計</t>
    <rPh sb="0" eb="2">
      <t>キュウジツ</t>
    </rPh>
    <rPh sb="2" eb="3">
      <t>ケイ</t>
    </rPh>
    <phoneticPr fontId="2"/>
  </si>
  <si>
    <t>平日</t>
    <rPh sb="0" eb="2">
      <t>ヘイジツ</t>
    </rPh>
    <phoneticPr fontId="2"/>
  </si>
  <si>
    <t>平日計</t>
    <rPh sb="0" eb="2">
      <t>ヘイジツ</t>
    </rPh>
    <rPh sb="2" eb="3">
      <t>ケイ</t>
    </rPh>
    <phoneticPr fontId="2"/>
  </si>
  <si>
    <t>残業計</t>
    <rPh sb="0" eb="2">
      <t>ザンギョウ</t>
    </rPh>
    <rPh sb="2" eb="3">
      <t>ケイ</t>
    </rPh>
    <phoneticPr fontId="2"/>
  </si>
  <si>
    <t>普通残業</t>
    <rPh sb="0" eb="2">
      <t>フツウ</t>
    </rPh>
    <rPh sb="2" eb="4">
      <t>ザンギョウ</t>
    </rPh>
    <phoneticPr fontId="2"/>
  </si>
  <si>
    <t>深夜残業</t>
    <rPh sb="0" eb="2">
      <t>シンヤ</t>
    </rPh>
    <rPh sb="2" eb="4">
      <t>ザンギョウ</t>
    </rPh>
    <phoneticPr fontId="2"/>
  </si>
  <si>
    <t>普通時間</t>
    <rPh sb="0" eb="4">
      <t>フツウジカン</t>
    </rPh>
    <phoneticPr fontId="2"/>
  </si>
  <si>
    <t>休憩丸め</t>
    <rPh sb="0" eb="2">
      <t>キュウケイ</t>
    </rPh>
    <rPh sb="2" eb="3">
      <t>マル</t>
    </rPh>
    <phoneticPr fontId="2"/>
  </si>
  <si>
    <t>平日・休日関係なく</t>
    <rPh sb="0" eb="2">
      <t>ヘイジツ</t>
    </rPh>
    <rPh sb="3" eb="5">
      <t>キュウジツ</t>
    </rPh>
    <rPh sb="5" eb="7">
      <t>カンケイ</t>
    </rPh>
    <phoneticPr fontId="2"/>
  </si>
  <si>
    <t>自分で入力してください。定時勤務の社員版における集計結果エリアでは年月のみが入力可能です。</t>
    <rPh sb="0" eb="2">
      <t>ジブン</t>
    </rPh>
    <rPh sb="3" eb="5">
      <t>ニュウリョク</t>
    </rPh>
    <rPh sb="12" eb="14">
      <t>テイジ</t>
    </rPh>
    <rPh sb="14" eb="16">
      <t>キンム</t>
    </rPh>
    <rPh sb="17" eb="19">
      <t>シャイン</t>
    </rPh>
    <rPh sb="19" eb="20">
      <t>バン</t>
    </rPh>
    <rPh sb="24" eb="26">
      <t>シュウケイ</t>
    </rPh>
    <rPh sb="26" eb="28">
      <t>ケッカ</t>
    </rPh>
    <rPh sb="33" eb="35">
      <t>ネンゲツ</t>
    </rPh>
    <rPh sb="38" eb="40">
      <t>ニュウリョク</t>
    </rPh>
    <rPh sb="40" eb="42">
      <t>カノウ</t>
    </rPh>
    <phoneticPr fontId="2"/>
  </si>
  <si>
    <t>すべての労働時間合計です。</t>
    <rPh sb="4" eb="6">
      <t>ロウドウ</t>
    </rPh>
    <rPh sb="6" eb="8">
      <t>ジカン</t>
    </rPh>
    <rPh sb="8" eb="10">
      <t>ゴウケイ</t>
    </rPh>
    <phoneticPr fontId="2"/>
  </si>
  <si>
    <t>勤務日数の合計です。</t>
    <rPh sb="0" eb="2">
      <t>キンム</t>
    </rPh>
    <rPh sb="2" eb="4">
      <t>ニッスウ</t>
    </rPh>
    <rPh sb="5" eb="7">
      <t>ゴウケイ</t>
    </rPh>
    <phoneticPr fontId="2"/>
  </si>
  <si>
    <t>平日普通時間</t>
    <rPh sb="0" eb="2">
      <t>ヘイジツ</t>
    </rPh>
    <rPh sb="2" eb="4">
      <t>フツウ</t>
    </rPh>
    <rPh sb="4" eb="6">
      <t>ジカン</t>
    </rPh>
    <phoneticPr fontId="2"/>
  </si>
  <si>
    <t>平日の深夜割増・残業割増に該当しない勤務時間です。</t>
    <rPh sb="0" eb="2">
      <t>ヘイジツ</t>
    </rPh>
    <rPh sb="3" eb="5">
      <t>シンヤ</t>
    </rPh>
    <rPh sb="5" eb="7">
      <t>ワリマシ</t>
    </rPh>
    <rPh sb="8" eb="10">
      <t>ザンギョウ</t>
    </rPh>
    <rPh sb="10" eb="12">
      <t>ワリマシ</t>
    </rPh>
    <rPh sb="13" eb="15">
      <t>ガイトウ</t>
    </rPh>
    <rPh sb="18" eb="20">
      <t>キンム</t>
    </rPh>
    <rPh sb="20" eb="22">
      <t>ジカン</t>
    </rPh>
    <phoneticPr fontId="2"/>
  </si>
  <si>
    <t>平日深夜時間</t>
    <rPh sb="0" eb="2">
      <t>ヘイジツ</t>
    </rPh>
    <rPh sb="2" eb="4">
      <t>シンヤ</t>
    </rPh>
    <rPh sb="4" eb="6">
      <t>ジカン</t>
    </rPh>
    <phoneticPr fontId="2"/>
  </si>
  <si>
    <t>平日の残業割増に該当しない深夜時間帯の勤務時間です。</t>
    <rPh sb="0" eb="2">
      <t>ヘイジツ</t>
    </rPh>
    <rPh sb="3" eb="5">
      <t>ザンギョウ</t>
    </rPh>
    <rPh sb="5" eb="7">
      <t>ワリマシ</t>
    </rPh>
    <rPh sb="8" eb="10">
      <t>ガイトウ</t>
    </rPh>
    <rPh sb="13" eb="15">
      <t>シンヤ</t>
    </rPh>
    <rPh sb="15" eb="18">
      <t>ジカンタイ</t>
    </rPh>
    <rPh sb="19" eb="21">
      <t>キンム</t>
    </rPh>
    <rPh sb="21" eb="23">
      <t>ジカン</t>
    </rPh>
    <phoneticPr fontId="2"/>
  </si>
  <si>
    <t>平日普通残業</t>
    <rPh sb="0" eb="2">
      <t>ヘイジツ</t>
    </rPh>
    <rPh sb="2" eb="4">
      <t>フツウ</t>
    </rPh>
    <rPh sb="4" eb="6">
      <t>ザンギョウ</t>
    </rPh>
    <phoneticPr fontId="2"/>
  </si>
  <si>
    <t>平日の深夜割増に該当しない残業時間です。</t>
    <rPh sb="0" eb="2">
      <t>ヘイジツ</t>
    </rPh>
    <rPh sb="3" eb="5">
      <t>シンヤ</t>
    </rPh>
    <rPh sb="5" eb="7">
      <t>ワリマシ</t>
    </rPh>
    <rPh sb="8" eb="10">
      <t>ガイトウ</t>
    </rPh>
    <rPh sb="13" eb="15">
      <t>ザンギョウ</t>
    </rPh>
    <rPh sb="15" eb="17">
      <t>ジカン</t>
    </rPh>
    <phoneticPr fontId="2"/>
  </si>
  <si>
    <t>平日深夜残業</t>
    <rPh sb="0" eb="2">
      <t>ヘイジツ</t>
    </rPh>
    <rPh sb="2" eb="4">
      <t>シンヤ</t>
    </rPh>
    <rPh sb="4" eb="6">
      <t>ザンギョウ</t>
    </rPh>
    <phoneticPr fontId="2"/>
  </si>
  <si>
    <t>平日の深夜割増の中でかつ残業時間に該当する時間です。</t>
    <rPh sb="0" eb="2">
      <t>ヘイジツ</t>
    </rPh>
    <rPh sb="3" eb="5">
      <t>シンヤ</t>
    </rPh>
    <rPh sb="5" eb="7">
      <t>ワリマシ</t>
    </rPh>
    <rPh sb="8" eb="9">
      <t>ナカ</t>
    </rPh>
    <rPh sb="12" eb="14">
      <t>ザンギョウ</t>
    </rPh>
    <rPh sb="14" eb="16">
      <t>ジカン</t>
    </rPh>
    <rPh sb="17" eb="19">
      <t>ガイトウ</t>
    </rPh>
    <rPh sb="21" eb="23">
      <t>ジカン</t>
    </rPh>
    <phoneticPr fontId="2"/>
  </si>
  <si>
    <t>休日普通時間</t>
    <rPh sb="0" eb="2">
      <t>キュウジツ</t>
    </rPh>
    <rPh sb="2" eb="4">
      <t>フツウ</t>
    </rPh>
    <rPh sb="4" eb="6">
      <t>ジカン</t>
    </rPh>
    <phoneticPr fontId="2"/>
  </si>
  <si>
    <t>休日深夜時間</t>
    <rPh sb="0" eb="2">
      <t>キュウジツ</t>
    </rPh>
    <rPh sb="2" eb="4">
      <t>シンヤ</t>
    </rPh>
    <rPh sb="4" eb="6">
      <t>ジカン</t>
    </rPh>
    <phoneticPr fontId="2"/>
  </si>
  <si>
    <t>休日普通残業</t>
    <rPh sb="0" eb="2">
      <t>キュウジツ</t>
    </rPh>
    <rPh sb="2" eb="4">
      <t>フツウ</t>
    </rPh>
    <rPh sb="4" eb="6">
      <t>ザンギョウ</t>
    </rPh>
    <phoneticPr fontId="2"/>
  </si>
  <si>
    <t>休日深夜残業</t>
    <rPh sb="0" eb="2">
      <t>キュウジツ</t>
    </rPh>
    <rPh sb="2" eb="4">
      <t>シンヤ</t>
    </rPh>
    <rPh sb="4" eb="6">
      <t>ザンギョウ</t>
    </rPh>
    <phoneticPr fontId="2"/>
  </si>
  <si>
    <t>休日の深夜割増・残業割増に該当しない勤務時間です。</t>
    <rPh sb="0" eb="2">
      <t>キュウジツ</t>
    </rPh>
    <rPh sb="3" eb="5">
      <t>シンヤ</t>
    </rPh>
    <rPh sb="5" eb="7">
      <t>ワリマシ</t>
    </rPh>
    <rPh sb="8" eb="10">
      <t>ザンギョウ</t>
    </rPh>
    <rPh sb="10" eb="12">
      <t>ワリマシ</t>
    </rPh>
    <rPh sb="13" eb="15">
      <t>ガイトウ</t>
    </rPh>
    <rPh sb="18" eb="20">
      <t>キンム</t>
    </rPh>
    <rPh sb="20" eb="22">
      <t>ジカン</t>
    </rPh>
    <phoneticPr fontId="2"/>
  </si>
  <si>
    <t>休日の残業割増に該当しない深夜時間帯の勤務時間です。</t>
    <rPh sb="0" eb="2">
      <t>キュウジツ</t>
    </rPh>
    <rPh sb="3" eb="5">
      <t>ザンギョウ</t>
    </rPh>
    <rPh sb="5" eb="7">
      <t>ワリマシ</t>
    </rPh>
    <rPh sb="8" eb="10">
      <t>ガイトウ</t>
    </rPh>
    <rPh sb="13" eb="15">
      <t>シンヤ</t>
    </rPh>
    <rPh sb="15" eb="18">
      <t>ジカンタイ</t>
    </rPh>
    <rPh sb="19" eb="21">
      <t>キンム</t>
    </rPh>
    <rPh sb="21" eb="23">
      <t>ジカン</t>
    </rPh>
    <phoneticPr fontId="2"/>
  </si>
  <si>
    <t>休日の深夜割増に該当しない残業時間です。</t>
    <rPh sb="0" eb="2">
      <t>キュウジツ</t>
    </rPh>
    <rPh sb="3" eb="5">
      <t>シンヤ</t>
    </rPh>
    <rPh sb="5" eb="7">
      <t>ワリマシ</t>
    </rPh>
    <rPh sb="8" eb="10">
      <t>ガイトウ</t>
    </rPh>
    <rPh sb="13" eb="15">
      <t>ザンギョウ</t>
    </rPh>
    <rPh sb="15" eb="17">
      <t>ジカン</t>
    </rPh>
    <phoneticPr fontId="2"/>
  </si>
  <si>
    <t>休日の深夜割増の中でかつ残業時間に該当する時間です。</t>
    <rPh sb="0" eb="2">
      <t>キュウジツ</t>
    </rPh>
    <rPh sb="3" eb="5">
      <t>シンヤ</t>
    </rPh>
    <rPh sb="5" eb="7">
      <t>ワリマシ</t>
    </rPh>
    <rPh sb="8" eb="9">
      <t>ナカ</t>
    </rPh>
    <rPh sb="12" eb="14">
      <t>ザンギョウ</t>
    </rPh>
    <rPh sb="14" eb="16">
      <t>ジカン</t>
    </rPh>
    <rPh sb="17" eb="19">
      <t>ガイトウ</t>
    </rPh>
    <rPh sb="21" eb="23">
      <t>ジカン</t>
    </rPh>
    <phoneticPr fontId="2"/>
  </si>
  <si>
    <t>就業規定で休憩時間が固定化されている場合はその時間を登録します。</t>
    <rPh sb="0" eb="2">
      <t>シュウギョウ</t>
    </rPh>
    <rPh sb="2" eb="4">
      <t>キテイ</t>
    </rPh>
    <rPh sb="5" eb="7">
      <t>キュウケイ</t>
    </rPh>
    <rPh sb="7" eb="9">
      <t>ジカン</t>
    </rPh>
    <rPh sb="10" eb="13">
      <t>コテイカ</t>
    </rPh>
    <rPh sb="18" eb="20">
      <t>バアイ</t>
    </rPh>
    <rPh sb="23" eb="25">
      <t>ジカン</t>
    </rPh>
    <rPh sb="26" eb="28">
      <t>トウロク</t>
    </rPh>
    <phoneticPr fontId="2"/>
  </si>
  <si>
    <t>打刻データで休憩時間データが存在する場合は、打刻データの休憩時間を計算に使用し、何もない場合は</t>
    <rPh sb="0" eb="2">
      <t>ダコク</t>
    </rPh>
    <rPh sb="6" eb="8">
      <t>キュウケイ</t>
    </rPh>
    <rPh sb="8" eb="10">
      <t>ジカン</t>
    </rPh>
    <rPh sb="14" eb="16">
      <t>ソンザイ</t>
    </rPh>
    <rPh sb="18" eb="20">
      <t>バアイ</t>
    </rPh>
    <rPh sb="22" eb="24">
      <t>ダコク</t>
    </rPh>
    <rPh sb="28" eb="30">
      <t>キュウケイ</t>
    </rPh>
    <rPh sb="30" eb="32">
      <t>ジカン</t>
    </rPh>
    <rPh sb="33" eb="35">
      <t>ケイサン</t>
    </rPh>
    <rPh sb="36" eb="38">
      <t>シヨウ</t>
    </rPh>
    <rPh sb="40" eb="41">
      <t>ナニ</t>
    </rPh>
    <rPh sb="44" eb="46">
      <t>バアイ</t>
    </rPh>
    <phoneticPr fontId="2"/>
  </si>
  <si>
    <t>所定休憩時間に設定された時間にて計算します。</t>
    <rPh sb="0" eb="2">
      <t>ショテイ</t>
    </rPh>
    <rPh sb="2" eb="4">
      <t>キュウケイ</t>
    </rPh>
    <rPh sb="4" eb="6">
      <t>ジカン</t>
    </rPh>
    <rPh sb="7" eb="9">
      <t>セッテイ</t>
    </rPh>
    <rPh sb="12" eb="14">
      <t>ジカン</t>
    </rPh>
    <rPh sb="16" eb="18">
      <t>ケイサン</t>
    </rPh>
    <phoneticPr fontId="2"/>
  </si>
  <si>
    <t>定時勤務の社員用v1.2</t>
    <rPh sb="0" eb="2">
      <t>テイジ</t>
    </rPh>
    <rPh sb="2" eb="4">
      <t>キンム</t>
    </rPh>
    <rPh sb="5" eb="7">
      <t>シャイン</t>
    </rPh>
    <rPh sb="7" eb="8">
      <t>ヨウ</t>
    </rPh>
    <phoneticPr fontId="2"/>
  </si>
  <si>
    <t>法律上は１日の労働時間が８時間を超えた分を残業とみなしますが、時間のしきい値を変更したい場合はこちらで設定してください。</t>
    <phoneticPr fontId="2"/>
  </si>
  <si>
    <t>■集計結果について</t>
    <rPh sb="1" eb="3">
      <t>シュウケイ</t>
    </rPh>
    <rPh sb="3" eb="5">
      <t>ケッカ</t>
    </rPh>
    <phoneticPr fontId="2"/>
  </si>
  <si>
    <t>2016・1・26更新</t>
    <rPh sb="9" eb="11">
      <t>コウシン</t>
    </rPh>
    <phoneticPr fontId="2"/>
  </si>
  <si>
    <t>終業時刻</t>
    <rPh sb="0" eb="2">
      <t>シュウギョウ</t>
    </rPh>
    <rPh sb="2" eb="4">
      <t>ジコク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</si>
</sst>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_ "/>
    <numFmt numFmtId="178" formatCode="[h]:mm"/>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1"/>
      <color theme="0"/>
      <name val="ＭＳ Ｐゴシック"/>
      <family val="3"/>
      <charset val="128"/>
    </font>
    <font>
      <sz val="10"/>
      <color theme="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04">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1" xfId="0" applyNumberFormat="1" applyBorder="1" applyAlignment="1" applyProtection="1">
      <alignment horizontal="center" vertical="center"/>
      <protection locked="0"/>
    </xf>
    <xf numFmtId="0" fontId="3" fillId="0" borderId="0" xfId="0" applyFont="1">
      <alignment vertical="center"/>
    </xf>
    <xf numFmtId="178"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0" fontId="0" fillId="4" borderId="0" xfId="0" applyFill="1" applyProtection="1">
      <alignment vertical="center"/>
    </xf>
    <xf numFmtId="178" fontId="0" fillId="4" borderId="0" xfId="0" applyNumberFormat="1" applyFill="1" applyProtection="1">
      <alignment vertical="center"/>
    </xf>
    <xf numFmtId="177" fontId="0" fillId="4" borderId="0" xfId="0" applyNumberFormat="1" applyFill="1" applyProtection="1">
      <alignment vertical="center"/>
    </xf>
    <xf numFmtId="0" fontId="0" fillId="5" borderId="0" xfId="0" applyFill="1" applyProtection="1">
      <alignment vertical="center"/>
    </xf>
    <xf numFmtId="55" fontId="3" fillId="0" borderId="2"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 xfId="0" applyFont="1" applyBorder="1" applyAlignment="1" applyProtection="1">
      <alignment vertical="center"/>
      <protection locked="0"/>
    </xf>
    <xf numFmtId="0" fontId="6" fillId="2" borderId="4" xfId="0" applyFont="1" applyFill="1" applyBorder="1" applyAlignment="1" applyProtection="1">
      <alignment horizontal="center" vertical="center" wrapText="1" shrinkToFit="1"/>
    </xf>
    <xf numFmtId="177" fontId="1" fillId="6" borderId="0" xfId="0" applyNumberFormat="1" applyFont="1" applyFill="1" applyBorder="1" applyAlignment="1" applyProtection="1">
      <alignment horizontal="center" vertical="center"/>
    </xf>
    <xf numFmtId="0" fontId="0" fillId="6" borderId="0" xfId="0" applyFill="1" applyProtection="1">
      <alignment vertical="center"/>
    </xf>
    <xf numFmtId="0" fontId="4" fillId="6" borderId="1" xfId="0" applyFont="1" applyFill="1" applyBorder="1" applyAlignment="1" applyProtection="1">
      <alignment horizontal="center" vertical="center"/>
    </xf>
    <xf numFmtId="178" fontId="0" fillId="6" borderId="1" xfId="0" applyNumberFormat="1" applyFill="1" applyBorder="1" applyAlignment="1" applyProtection="1">
      <alignment horizontal="center" vertical="center"/>
    </xf>
    <xf numFmtId="0" fontId="4" fillId="6" borderId="1" xfId="0" applyFont="1" applyFill="1" applyBorder="1" applyAlignment="1" applyProtection="1">
      <alignment horizontal="center" vertical="center" wrapText="1"/>
    </xf>
    <xf numFmtId="0" fontId="3" fillId="0" borderId="0" xfId="0" applyFont="1" applyFill="1" applyAlignment="1" applyProtection="1">
      <alignment vertical="center"/>
    </xf>
    <xf numFmtId="178" fontId="0" fillId="0" borderId="0" xfId="0" applyNumberFormat="1" applyFill="1" applyBorder="1" applyAlignment="1" applyProtection="1">
      <alignment vertical="center"/>
      <protection locked="0"/>
    </xf>
    <xf numFmtId="0" fontId="0" fillId="0" borderId="0" xfId="0" applyBorder="1" applyProtection="1">
      <alignment vertical="center"/>
      <protection locked="0"/>
    </xf>
    <xf numFmtId="0" fontId="5" fillId="0" borderId="5" xfId="0" applyFont="1" applyFill="1" applyBorder="1" applyAlignment="1" applyProtection="1">
      <alignment vertical="center"/>
    </xf>
    <xf numFmtId="0" fontId="0" fillId="0" borderId="1"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 fillId="6" borderId="1" xfId="0" applyNumberFormat="1" applyFont="1" applyFill="1" applyBorder="1" applyAlignment="1" applyProtection="1">
      <alignment horizontal="center" vertical="center"/>
    </xf>
    <xf numFmtId="0" fontId="1" fillId="6" borderId="1" xfId="0" applyNumberFormat="1" applyFont="1" applyFill="1" applyBorder="1" applyAlignment="1" applyProtection="1">
      <alignment horizontal="left" vertical="center"/>
    </xf>
    <xf numFmtId="178" fontId="0" fillId="6" borderId="6" xfId="0" applyNumberFormat="1" applyFill="1" applyBorder="1" applyAlignment="1" applyProtection="1">
      <alignment vertical="center"/>
    </xf>
    <xf numFmtId="177" fontId="1" fillId="6" borderId="1" xfId="0" applyNumberFormat="1" applyFont="1" applyFill="1" applyBorder="1" applyAlignment="1" applyProtection="1">
      <alignment horizontal="center" vertical="center"/>
    </xf>
    <xf numFmtId="178" fontId="0" fillId="6" borderId="1" xfId="0" applyNumberFormat="1" applyFill="1" applyBorder="1" applyAlignment="1" applyProtection="1">
      <alignment vertical="center"/>
    </xf>
    <xf numFmtId="0" fontId="0" fillId="6" borderId="1" xfId="0" applyNumberFormat="1" applyFill="1" applyBorder="1" applyAlignment="1" applyProtection="1">
      <alignment horizontal="center" vertical="center"/>
    </xf>
    <xf numFmtId="0" fontId="5" fillId="9" borderId="1" xfId="0" applyFont="1" applyFill="1" applyBorder="1" applyAlignment="1" applyProtection="1">
      <alignment vertical="center"/>
    </xf>
    <xf numFmtId="0" fontId="5" fillId="9" borderId="2" xfId="0" applyFont="1" applyFill="1" applyBorder="1" applyAlignment="1" applyProtection="1">
      <alignment vertical="center"/>
    </xf>
    <xf numFmtId="0" fontId="5" fillId="9" borderId="7" xfId="0" applyFont="1" applyFill="1" applyBorder="1" applyAlignment="1" applyProtection="1">
      <alignment vertical="center"/>
    </xf>
    <xf numFmtId="0" fontId="0" fillId="9" borderId="6" xfId="0" applyFill="1" applyBorder="1" applyProtection="1">
      <alignment vertical="center"/>
    </xf>
    <xf numFmtId="0" fontId="0" fillId="9" borderId="5" xfId="0" applyFill="1" applyBorder="1" applyProtection="1">
      <alignment vertical="center"/>
    </xf>
    <xf numFmtId="0" fontId="0" fillId="9" borderId="4" xfId="0" applyFill="1" applyBorder="1" applyProtection="1">
      <alignment vertical="center"/>
    </xf>
    <xf numFmtId="0" fontId="0" fillId="0" borderId="0" xfId="0" applyFont="1" applyProtection="1">
      <alignment vertical="center"/>
    </xf>
    <xf numFmtId="0" fontId="11" fillId="8" borderId="2" xfId="0" applyFont="1" applyFill="1" applyBorder="1" applyAlignment="1" applyProtection="1">
      <alignment horizontal="center" vertical="center"/>
    </xf>
    <xf numFmtId="0" fontId="11" fillId="8" borderId="8" xfId="0" applyFont="1" applyFill="1" applyBorder="1" applyAlignment="1" applyProtection="1">
      <alignment horizontal="center" vertical="center"/>
    </xf>
    <xf numFmtId="0" fontId="11" fillId="8" borderId="2" xfId="0"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xf>
    <xf numFmtId="0" fontId="11" fillId="8" borderId="1" xfId="0" applyFont="1" applyFill="1" applyBorder="1" applyAlignment="1" applyProtection="1">
      <alignment horizontal="center" vertical="center" wrapText="1"/>
    </xf>
    <xf numFmtId="0" fontId="10" fillId="8" borderId="6" xfId="0" applyFont="1" applyFill="1" applyBorder="1" applyAlignment="1" applyProtection="1">
      <alignment vertical="center" wrapText="1"/>
    </xf>
    <xf numFmtId="0" fontId="10" fillId="8" borderId="5" xfId="0" applyFont="1" applyFill="1" applyBorder="1" applyAlignment="1" applyProtection="1">
      <alignment vertical="center" wrapText="1"/>
    </xf>
    <xf numFmtId="0" fontId="10" fillId="8" borderId="4" xfId="0" applyFont="1" applyFill="1" applyBorder="1" applyAlignment="1" applyProtection="1">
      <alignment vertical="center" wrapText="1"/>
    </xf>
    <xf numFmtId="0" fontId="10" fillId="8" borderId="1" xfId="0" applyFont="1" applyFill="1" applyBorder="1" applyAlignment="1" applyProtection="1">
      <alignment vertical="center" wrapText="1"/>
    </xf>
    <xf numFmtId="0" fontId="10" fillId="8" borderId="1" xfId="0" applyFont="1" applyFill="1" applyBorder="1" applyAlignment="1" applyProtection="1">
      <alignment horizontal="center" vertical="center" wrapText="1"/>
    </xf>
    <xf numFmtId="0" fontId="0" fillId="7"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178" fontId="10" fillId="8" borderId="6" xfId="0" applyNumberFormat="1" applyFont="1" applyFill="1" applyBorder="1" applyAlignment="1" applyProtection="1">
      <alignment horizontal="center" vertical="center"/>
    </xf>
    <xf numFmtId="178" fontId="10" fillId="8" borderId="5" xfId="0" applyNumberFormat="1" applyFont="1" applyFill="1" applyBorder="1" applyAlignment="1" applyProtection="1">
      <alignment horizontal="center" vertical="center"/>
    </xf>
    <xf numFmtId="178" fontId="10" fillId="8" borderId="4" xfId="0" applyNumberFormat="1" applyFont="1" applyFill="1" applyBorder="1" applyAlignment="1" applyProtection="1">
      <alignment horizontal="center" vertical="center"/>
    </xf>
    <xf numFmtId="0" fontId="4" fillId="6" borderId="6"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xf>
    <xf numFmtId="0" fontId="11" fillId="8" borderId="2" xfId="0" applyFont="1" applyFill="1" applyBorder="1" applyAlignment="1" applyProtection="1">
      <alignment horizontal="center" vertical="center"/>
    </xf>
    <xf numFmtId="0" fontId="11" fillId="8" borderId="7" xfId="0" applyFont="1"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4" xfId="0" applyFill="1" applyBorder="1" applyAlignment="1" applyProtection="1">
      <alignment horizontal="center" vertical="center"/>
    </xf>
    <xf numFmtId="178" fontId="0" fillId="6" borderId="6" xfId="0" applyNumberFormat="1" applyFill="1" applyBorder="1" applyAlignment="1" applyProtection="1">
      <alignment horizontal="center" vertical="center"/>
    </xf>
    <xf numFmtId="178" fontId="0" fillId="6" borderId="5" xfId="0" applyNumberFormat="1" applyFill="1" applyBorder="1" applyAlignment="1" applyProtection="1">
      <alignment horizontal="center" vertical="center"/>
    </xf>
    <xf numFmtId="178" fontId="0" fillId="6" borderId="4" xfId="0" applyNumberFormat="1" applyFill="1" applyBorder="1" applyAlignment="1" applyProtection="1">
      <alignment horizontal="center" vertical="center"/>
    </xf>
    <xf numFmtId="0" fontId="10" fillId="8" borderId="1" xfId="0" applyFont="1" applyFill="1" applyBorder="1" applyAlignment="1" applyProtection="1">
      <alignment horizontal="center" vertical="center" wrapText="1"/>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center" vertical="center"/>
    </xf>
    <xf numFmtId="0" fontId="11" fillId="8" borderId="2" xfId="0" applyFont="1" applyFill="1" applyBorder="1" applyAlignment="1" applyProtection="1">
      <alignment horizontal="center" vertical="center" wrapText="1"/>
    </xf>
    <xf numFmtId="0" fontId="11" fillId="8" borderId="7" xfId="0" applyFont="1" applyFill="1" applyBorder="1" applyAlignment="1" applyProtection="1">
      <alignment horizontal="center" vertical="center" wrapText="1"/>
    </xf>
  </cellXfs>
  <cellStyles count="1">
    <cellStyle name="標準" xfId="0" builtinId="0"/>
  </cellStyles>
  <dxfs count="15">
    <dxf>
      <font>
        <b/>
        <i val="0"/>
        <condense val="0"/>
        <extend val="0"/>
        <color indexed="10"/>
      </font>
    </dxf>
    <dxf>
      <font>
        <b/>
        <i val="0"/>
        <condense val="0"/>
        <extend val="0"/>
        <color indexed="10"/>
      </font>
    </dxf>
    <dxf>
      <font>
        <color rgb="FFFFFF9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rgb="FFFFFF99"/>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215</xdr:row>
      <xdr:rowOff>133350</xdr:rowOff>
    </xdr:from>
    <xdr:to>
      <xdr:col>12</xdr:col>
      <xdr:colOff>228600</xdr:colOff>
      <xdr:row>231</xdr:row>
      <xdr:rowOff>123147</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1025" y="33918525"/>
          <a:ext cx="7762875" cy="2732997"/>
        </a:xfrm>
        <a:prstGeom prst="rect">
          <a:avLst/>
        </a:prstGeom>
      </xdr:spPr>
    </xdr:pic>
    <xdr:clientData/>
  </xdr:twoCellAnchor>
  <xdr:twoCellAnchor editAs="oneCell">
    <xdr:from>
      <xdr:col>0</xdr:col>
      <xdr:colOff>133350</xdr:colOff>
      <xdr:row>6</xdr:row>
      <xdr:rowOff>66675</xdr:rowOff>
    </xdr:from>
    <xdr:to>
      <xdr:col>9</xdr:col>
      <xdr:colOff>513058</xdr:colOff>
      <xdr:row>21</xdr:row>
      <xdr:rowOff>57150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190625"/>
          <a:ext cx="6466183" cy="2562225"/>
        </a:xfrm>
        <a:prstGeom prst="rect">
          <a:avLst/>
        </a:prstGeom>
        <a:ln>
          <a:solidFill>
            <a:schemeClr val="bg1">
              <a:lumMod val="65000"/>
            </a:schemeClr>
          </a:solidFill>
        </a:ln>
      </xdr:spPr>
    </xdr:pic>
    <xdr:clientData/>
  </xdr:twoCellAnchor>
  <xdr:twoCellAnchor>
    <xdr:from>
      <xdr:col>0</xdr:col>
      <xdr:colOff>142875</xdr:colOff>
      <xdr:row>5</xdr:row>
      <xdr:rowOff>161925</xdr:rowOff>
    </xdr:from>
    <xdr:to>
      <xdr:col>6</xdr:col>
      <xdr:colOff>0</xdr:colOff>
      <xdr:row>8</xdr:row>
      <xdr:rowOff>133350</xdr:rowOff>
    </xdr:to>
    <xdr:sp macro="" textlink="">
      <xdr:nvSpPr>
        <xdr:cNvPr id="5038" name="正方形/長方形 2">
          <a:extLst>
            <a:ext uri="{FF2B5EF4-FFF2-40B4-BE49-F238E27FC236}">
              <a16:creationId xmlns:a16="http://schemas.microsoft.com/office/drawing/2014/main" id="{00000000-0008-0000-0000-0000AE130000}"/>
            </a:ext>
          </a:extLst>
        </xdr:cNvPr>
        <xdr:cNvSpPr>
          <a:spLocks noChangeArrowheads="1"/>
        </xdr:cNvSpPr>
      </xdr:nvSpPr>
      <xdr:spPr bwMode="auto">
        <a:xfrm>
          <a:off x="142875" y="1114425"/>
          <a:ext cx="3914775" cy="485775"/>
        </a:xfrm>
        <a:prstGeom prst="rect">
          <a:avLst/>
        </a:prstGeom>
        <a:noFill/>
        <a:ln w="38100">
          <a:solidFill>
            <a:srgbClr val="FF0000"/>
          </a:solidFill>
          <a:prstDash val="sysDash"/>
          <a:miter lim="800000"/>
          <a:headEnd/>
          <a:tailEnd/>
        </a:ln>
        <a:effectLst>
          <a:outerShdw blurRad="40000" dist="23000" dir="5400000" rotWithShape="0">
            <a:srgbClr val="808080">
              <a:alpha val="34998"/>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200025</xdr:colOff>
      <xdr:row>9</xdr:row>
      <xdr:rowOff>95250</xdr:rowOff>
    </xdr:from>
    <xdr:to>
      <xdr:col>3</xdr:col>
      <xdr:colOff>638175</xdr:colOff>
      <xdr:row>21</xdr:row>
      <xdr:rowOff>104775</xdr:rowOff>
    </xdr:to>
    <xdr:sp macro="" textlink="">
      <xdr:nvSpPr>
        <xdr:cNvPr id="5039" name="正方形/長方形 3">
          <a:extLst>
            <a:ext uri="{FF2B5EF4-FFF2-40B4-BE49-F238E27FC236}">
              <a16:creationId xmlns:a16="http://schemas.microsoft.com/office/drawing/2014/main" id="{00000000-0008-0000-0000-0000AF130000}"/>
            </a:ext>
          </a:extLst>
        </xdr:cNvPr>
        <xdr:cNvSpPr>
          <a:spLocks noChangeArrowheads="1"/>
        </xdr:cNvSpPr>
      </xdr:nvSpPr>
      <xdr:spPr bwMode="auto">
        <a:xfrm>
          <a:off x="200025" y="1733550"/>
          <a:ext cx="2466975" cy="2066925"/>
        </a:xfrm>
        <a:prstGeom prst="rect">
          <a:avLst/>
        </a:prstGeom>
        <a:noFill/>
        <a:ln w="38100">
          <a:solidFill>
            <a:srgbClr val="00B050"/>
          </a:solidFill>
          <a:prstDash val="sysDash"/>
          <a:miter lim="800000"/>
          <a:headEnd/>
          <a:tailEnd/>
        </a:ln>
        <a:effectLst>
          <a:outerShdw blurRad="40000" dist="23000" dir="5400000" rotWithShape="0">
            <a:srgbClr val="808080">
              <a:alpha val="34998"/>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7</xdr:col>
      <xdr:colOff>419100</xdr:colOff>
      <xdr:row>6</xdr:row>
      <xdr:rowOff>47625</xdr:rowOff>
    </xdr:from>
    <xdr:to>
      <xdr:col>9</xdr:col>
      <xdr:colOff>400050</xdr:colOff>
      <xdr:row>18</xdr:row>
      <xdr:rowOff>0</xdr:rowOff>
    </xdr:to>
    <xdr:sp macro="" textlink="">
      <xdr:nvSpPr>
        <xdr:cNvPr id="5040" name="正方形/長方形 4">
          <a:extLst>
            <a:ext uri="{FF2B5EF4-FFF2-40B4-BE49-F238E27FC236}">
              <a16:creationId xmlns:a16="http://schemas.microsoft.com/office/drawing/2014/main" id="{00000000-0008-0000-0000-0000B0130000}"/>
            </a:ext>
          </a:extLst>
        </xdr:cNvPr>
        <xdr:cNvSpPr>
          <a:spLocks noChangeArrowheads="1"/>
        </xdr:cNvSpPr>
      </xdr:nvSpPr>
      <xdr:spPr bwMode="auto">
        <a:xfrm>
          <a:off x="5153025" y="1171575"/>
          <a:ext cx="1333500" cy="2009775"/>
        </a:xfrm>
        <a:prstGeom prst="rect">
          <a:avLst/>
        </a:prstGeom>
        <a:noFill/>
        <a:ln w="38100">
          <a:solidFill>
            <a:srgbClr val="FF0000"/>
          </a:solidFill>
          <a:prstDash val="sysDash"/>
          <a:miter lim="800000"/>
          <a:headEnd/>
          <a:tailEnd/>
        </a:ln>
        <a:effectLst>
          <a:outerShdw blurRad="40000" dist="23000" dir="5400000" rotWithShape="0">
            <a:srgbClr val="808080">
              <a:alpha val="34998"/>
            </a:srgbClr>
          </a:outerShdw>
        </a:effectLst>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8</xdr:col>
      <xdr:colOff>247650</xdr:colOff>
      <xdr:row>18</xdr:row>
      <xdr:rowOff>0</xdr:rowOff>
    </xdr:from>
    <xdr:to>
      <xdr:col>8</xdr:col>
      <xdr:colOff>247650</xdr:colOff>
      <xdr:row>23</xdr:row>
      <xdr:rowOff>0</xdr:rowOff>
    </xdr:to>
    <xdr:cxnSp macro="">
      <xdr:nvCxnSpPr>
        <xdr:cNvPr id="5041" name="直線コネクタ 5">
          <a:extLst>
            <a:ext uri="{FF2B5EF4-FFF2-40B4-BE49-F238E27FC236}">
              <a16:creationId xmlns:a16="http://schemas.microsoft.com/office/drawing/2014/main" id="{00000000-0008-0000-0000-0000B1130000}"/>
            </a:ext>
          </a:extLst>
        </xdr:cNvPr>
        <xdr:cNvCxnSpPr>
          <a:cxnSpLocks noChangeShapeType="1"/>
        </xdr:cNvCxnSpPr>
      </xdr:nvCxnSpPr>
      <xdr:spPr bwMode="auto">
        <a:xfrm flipH="1">
          <a:off x="5657850" y="3181350"/>
          <a:ext cx="0" cy="857250"/>
        </a:xfrm>
        <a:prstGeom prst="line">
          <a:avLst/>
        </a:prstGeom>
        <a:noFill/>
        <a:ln w="25400">
          <a:solidFill>
            <a:srgbClr val="FF0000"/>
          </a:solidFill>
          <a:round/>
          <a:headEnd/>
          <a:tailEn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6</xdr:col>
      <xdr:colOff>381000</xdr:colOff>
      <xdr:row>23</xdr:row>
      <xdr:rowOff>9525</xdr:rowOff>
    </xdr:from>
    <xdr:ext cx="2923044"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38650" y="4048125"/>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238125</xdr:colOff>
      <xdr:row>8</xdr:row>
      <xdr:rowOff>152400</xdr:rowOff>
    </xdr:from>
    <xdr:to>
      <xdr:col>5</xdr:col>
      <xdr:colOff>504825</xdr:colOff>
      <xdr:row>30</xdr:row>
      <xdr:rowOff>161925</xdr:rowOff>
    </xdr:to>
    <xdr:cxnSp macro="">
      <xdr:nvCxnSpPr>
        <xdr:cNvPr id="5043" name="直線コネクタ 8">
          <a:extLst>
            <a:ext uri="{FF2B5EF4-FFF2-40B4-BE49-F238E27FC236}">
              <a16:creationId xmlns:a16="http://schemas.microsoft.com/office/drawing/2014/main" id="{00000000-0008-0000-0000-0000B3130000}"/>
            </a:ext>
          </a:extLst>
        </xdr:cNvPr>
        <xdr:cNvCxnSpPr>
          <a:cxnSpLocks noChangeShapeType="1"/>
        </xdr:cNvCxnSpPr>
      </xdr:nvCxnSpPr>
      <xdr:spPr bwMode="auto">
        <a:xfrm>
          <a:off x="2943225" y="1619250"/>
          <a:ext cx="942975" cy="3781425"/>
        </a:xfrm>
        <a:prstGeom prst="line">
          <a:avLst/>
        </a:prstGeom>
        <a:noFill/>
        <a:ln w="25400">
          <a:solidFill>
            <a:srgbClr val="FF0000"/>
          </a:solidFill>
          <a:round/>
          <a:headEnd/>
          <a:tailEn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5</xdr:col>
      <xdr:colOff>352425</xdr:colOff>
      <xdr:row>31</xdr:row>
      <xdr:rowOff>92075</xdr:rowOff>
    </xdr:from>
    <xdr:ext cx="2274662"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33800" y="5502275"/>
          <a:ext cx="22746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③ここに集計結果が表示されます。</a:t>
          </a:r>
          <a:endParaRPr kumimoji="1" lang="en-US" altLang="ja-JP" sz="1100">
            <a:solidFill>
              <a:srgbClr val="FF0000"/>
            </a:solidFill>
          </a:endParaRPr>
        </a:p>
      </xdr:txBody>
    </xdr:sp>
    <xdr:clientData/>
  </xdr:oneCellAnchor>
  <xdr:twoCellAnchor>
    <xdr:from>
      <xdr:col>0</xdr:col>
      <xdr:colOff>504825</xdr:colOff>
      <xdr:row>21</xdr:row>
      <xdr:rowOff>161925</xdr:rowOff>
    </xdr:from>
    <xdr:to>
      <xdr:col>1</xdr:col>
      <xdr:colOff>47625</xdr:colOff>
      <xdr:row>27</xdr:row>
      <xdr:rowOff>0</xdr:rowOff>
    </xdr:to>
    <xdr:cxnSp macro="">
      <xdr:nvCxnSpPr>
        <xdr:cNvPr id="5045" name="直線コネクタ 13">
          <a:extLst>
            <a:ext uri="{FF2B5EF4-FFF2-40B4-BE49-F238E27FC236}">
              <a16:creationId xmlns:a16="http://schemas.microsoft.com/office/drawing/2014/main" id="{00000000-0008-0000-0000-0000B5130000}"/>
            </a:ext>
          </a:extLst>
        </xdr:cNvPr>
        <xdr:cNvCxnSpPr>
          <a:cxnSpLocks noChangeShapeType="1"/>
        </xdr:cNvCxnSpPr>
      </xdr:nvCxnSpPr>
      <xdr:spPr bwMode="auto">
        <a:xfrm flipH="1">
          <a:off x="504825" y="3857625"/>
          <a:ext cx="219075" cy="866775"/>
        </a:xfrm>
        <a:prstGeom prst="line">
          <a:avLst/>
        </a:prstGeom>
        <a:noFill/>
        <a:ln w="25400">
          <a:solidFill>
            <a:srgbClr val="FF0000"/>
          </a:solidFill>
          <a:round/>
          <a:headEnd/>
          <a:tailEn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0</xdr:col>
      <xdr:colOff>139700</xdr:colOff>
      <xdr:row>27</xdr:row>
      <xdr:rowOff>0</xdr:rowOff>
    </xdr:from>
    <xdr:ext cx="3105081" cy="4591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9700" y="47244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273050</xdr:colOff>
      <xdr:row>108</xdr:row>
      <xdr:rowOff>31750</xdr:rowOff>
    </xdr:from>
    <xdr:ext cx="1032975" cy="2757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006975" y="18338800"/>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1</xdr:col>
      <xdr:colOff>657225</xdr:colOff>
      <xdr:row>225</xdr:row>
      <xdr:rowOff>85725</xdr:rowOff>
    </xdr:from>
    <xdr:to>
      <xdr:col>2</xdr:col>
      <xdr:colOff>152400</xdr:colOff>
      <xdr:row>234</xdr:row>
      <xdr:rowOff>133350</xdr:rowOff>
    </xdr:to>
    <xdr:cxnSp macro="">
      <xdr:nvCxnSpPr>
        <xdr:cNvPr id="5056" name="直線矢印コネクタ 4096">
          <a:extLst>
            <a:ext uri="{FF2B5EF4-FFF2-40B4-BE49-F238E27FC236}">
              <a16:creationId xmlns:a16="http://schemas.microsoft.com/office/drawing/2014/main" id="{00000000-0008-0000-0000-0000C0130000}"/>
            </a:ext>
          </a:extLst>
        </xdr:cNvPr>
        <xdr:cNvCxnSpPr>
          <a:cxnSpLocks noChangeShapeType="1"/>
        </xdr:cNvCxnSpPr>
      </xdr:nvCxnSpPr>
      <xdr:spPr bwMode="auto">
        <a:xfrm flipH="1" flipV="1">
          <a:off x="1333500" y="35585400"/>
          <a:ext cx="171450" cy="1590675"/>
        </a:xfrm>
        <a:prstGeom prst="straightConnector1">
          <a:avLst/>
        </a:prstGeom>
        <a:noFill/>
        <a:ln w="25400">
          <a:solidFill>
            <a:srgbClr val="FF0000"/>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590550</xdr:colOff>
      <xdr:row>234</xdr:row>
      <xdr:rowOff>152400</xdr:rowOff>
    </xdr:from>
    <xdr:ext cx="3315010" cy="275717"/>
    <xdr:sp macro="" textlink="">
      <xdr:nvSpPr>
        <xdr:cNvPr id="4099" name="テキスト ボックス 4098">
          <a:extLst>
            <a:ext uri="{FF2B5EF4-FFF2-40B4-BE49-F238E27FC236}">
              <a16:creationId xmlns:a16="http://schemas.microsoft.com/office/drawing/2014/main" id="{00000000-0008-0000-0000-000003100000}"/>
            </a:ext>
          </a:extLst>
        </xdr:cNvPr>
        <xdr:cNvSpPr txBox="1"/>
      </xdr:nvSpPr>
      <xdr:spPr>
        <a:xfrm>
          <a:off x="1266825" y="37195125"/>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47625</xdr:colOff>
      <xdr:row>38</xdr:row>
      <xdr:rowOff>57150</xdr:rowOff>
    </xdr:from>
    <xdr:to>
      <xdr:col>3</xdr:col>
      <xdr:colOff>95250</xdr:colOff>
      <xdr:row>41</xdr:row>
      <xdr:rowOff>161925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47625" y="6705600"/>
          <a:ext cx="2076450" cy="619125"/>
        </a:xfrm>
        <a:prstGeom prst="rect">
          <a:avLst/>
        </a:prstGeom>
      </xdr:spPr>
    </xdr:pic>
    <xdr:clientData/>
  </xdr:twoCellAnchor>
  <xdr:twoCellAnchor editAs="oneCell">
    <xdr:from>
      <xdr:col>0</xdr:col>
      <xdr:colOff>142875</xdr:colOff>
      <xdr:row>69</xdr:row>
      <xdr:rowOff>0</xdr:rowOff>
    </xdr:from>
    <xdr:to>
      <xdr:col>5</xdr:col>
      <xdr:colOff>19050</xdr:colOff>
      <xdr:row>71</xdr:row>
      <xdr:rowOff>104775</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42875" y="11963400"/>
          <a:ext cx="3257550" cy="447675"/>
        </a:xfrm>
        <a:prstGeom prst="rect">
          <a:avLst/>
        </a:prstGeom>
      </xdr:spPr>
    </xdr:pic>
    <xdr:clientData/>
  </xdr:twoCellAnchor>
  <xdr:twoCellAnchor editAs="oneCell">
    <xdr:from>
      <xdr:col>0</xdr:col>
      <xdr:colOff>219075</xdr:colOff>
      <xdr:row>127</xdr:row>
      <xdr:rowOff>85725</xdr:rowOff>
    </xdr:from>
    <xdr:to>
      <xdr:col>6</xdr:col>
      <xdr:colOff>114301</xdr:colOff>
      <xdr:row>131</xdr:row>
      <xdr:rowOff>9525</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19075" y="21993225"/>
          <a:ext cx="3952876" cy="609600"/>
        </a:xfrm>
        <a:prstGeom prst="rect">
          <a:avLst/>
        </a:prstGeom>
      </xdr:spPr>
    </xdr:pic>
    <xdr:clientData/>
  </xdr:twoCellAnchor>
  <xdr:twoCellAnchor editAs="oneCell">
    <xdr:from>
      <xdr:col>0</xdr:col>
      <xdr:colOff>209550</xdr:colOff>
      <xdr:row>121</xdr:row>
      <xdr:rowOff>28576</xdr:rowOff>
    </xdr:from>
    <xdr:to>
      <xdr:col>6</xdr:col>
      <xdr:colOff>104776</xdr:colOff>
      <xdr:row>123</xdr:row>
      <xdr:rowOff>28576</xdr:rowOff>
    </xdr:to>
    <xdr:pic>
      <xdr:nvPicPr>
        <xdr:cNvPr id="34" name="図 33">
          <a:extLst>
            <a:ext uri="{FF2B5EF4-FFF2-40B4-BE49-F238E27FC236}">
              <a16:creationId xmlns:a16="http://schemas.microsoft.com/office/drawing/2014/main" id="{00000000-0008-0000-0000-000022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209550" y="20564476"/>
          <a:ext cx="3952876" cy="342900"/>
        </a:xfrm>
        <a:prstGeom prst="rect">
          <a:avLst/>
        </a:prstGeom>
      </xdr:spPr>
    </xdr:pic>
    <xdr:clientData/>
  </xdr:twoCellAnchor>
  <xdr:twoCellAnchor editAs="oneCell">
    <xdr:from>
      <xdr:col>0</xdr:col>
      <xdr:colOff>76200</xdr:colOff>
      <xdr:row>75</xdr:row>
      <xdr:rowOff>19051</xdr:rowOff>
    </xdr:from>
    <xdr:to>
      <xdr:col>5</xdr:col>
      <xdr:colOff>647701</xdr:colOff>
      <xdr:row>77</xdr:row>
      <xdr:rowOff>95251</xdr:rowOff>
    </xdr:to>
    <xdr:pic>
      <xdr:nvPicPr>
        <xdr:cNvPr id="35" name="図 34">
          <a:extLst>
            <a:ext uri="{FF2B5EF4-FFF2-40B4-BE49-F238E27FC236}">
              <a16:creationId xmlns:a16="http://schemas.microsoft.com/office/drawing/2014/main" id="{00000000-0008-0000-0000-000023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76200" y="13011151"/>
          <a:ext cx="3952876" cy="419100"/>
        </a:xfrm>
        <a:prstGeom prst="rect">
          <a:avLst/>
        </a:prstGeom>
      </xdr:spPr>
    </xdr:pic>
    <xdr:clientData/>
  </xdr:twoCellAnchor>
  <xdr:twoCellAnchor editAs="oneCell">
    <xdr:from>
      <xdr:col>0</xdr:col>
      <xdr:colOff>133350</xdr:colOff>
      <xdr:row>139</xdr:row>
      <xdr:rowOff>85726</xdr:rowOff>
    </xdr:from>
    <xdr:to>
      <xdr:col>3</xdr:col>
      <xdr:colOff>571501</xdr:colOff>
      <xdr:row>157</xdr:row>
      <xdr:rowOff>104776</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33350" y="23707726"/>
          <a:ext cx="2466976" cy="3105150"/>
        </a:xfrm>
        <a:prstGeom prst="rect">
          <a:avLst/>
        </a:prstGeom>
      </xdr:spPr>
    </xdr:pic>
    <xdr:clientData/>
  </xdr:twoCellAnchor>
  <xdr:twoCellAnchor editAs="oneCell">
    <xdr:from>
      <xdr:col>0</xdr:col>
      <xdr:colOff>447675</xdr:colOff>
      <xdr:row>174</xdr:row>
      <xdr:rowOff>114301</xdr:rowOff>
    </xdr:from>
    <xdr:to>
      <xdr:col>14</xdr:col>
      <xdr:colOff>590550</xdr:colOff>
      <xdr:row>180</xdr:row>
      <xdr:rowOff>21312</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447675" y="28889326"/>
          <a:ext cx="9610725" cy="935711"/>
        </a:xfrm>
        <a:prstGeom prst="rect">
          <a:avLst/>
        </a:prstGeom>
      </xdr:spPr>
    </xdr:pic>
    <xdr:clientData/>
  </xdr:twoCellAnchor>
  <xdr:twoCellAnchor editAs="oneCell">
    <xdr:from>
      <xdr:col>0</xdr:col>
      <xdr:colOff>123825</xdr:colOff>
      <xdr:row>83</xdr:row>
      <xdr:rowOff>38100</xdr:rowOff>
    </xdr:from>
    <xdr:to>
      <xdr:col>6</xdr:col>
      <xdr:colOff>19051</xdr:colOff>
      <xdr:row>87</xdr:row>
      <xdr:rowOff>9525</xdr:rowOff>
    </xdr:to>
    <xdr:pic>
      <xdr:nvPicPr>
        <xdr:cNvPr id="39" name="図 38">
          <a:extLst>
            <a:ext uri="{FF2B5EF4-FFF2-40B4-BE49-F238E27FC236}">
              <a16:creationId xmlns:a16="http://schemas.microsoft.com/office/drawing/2014/main" id="{00000000-0008-0000-0000-00002700000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123825" y="14401800"/>
          <a:ext cx="3952876" cy="657225"/>
        </a:xfrm>
        <a:prstGeom prst="rect">
          <a:avLst/>
        </a:prstGeom>
      </xdr:spPr>
    </xdr:pic>
    <xdr:clientData/>
  </xdr:twoCellAnchor>
  <xdr:twoCellAnchor editAs="oneCell">
    <xdr:from>
      <xdr:col>0</xdr:col>
      <xdr:colOff>76200</xdr:colOff>
      <xdr:row>163</xdr:row>
      <xdr:rowOff>38100</xdr:rowOff>
    </xdr:from>
    <xdr:to>
      <xdr:col>5</xdr:col>
      <xdr:colOff>523875</xdr:colOff>
      <xdr:row>167</xdr:row>
      <xdr:rowOff>38100</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76200" y="28117800"/>
          <a:ext cx="3829050" cy="685800"/>
        </a:xfrm>
        <a:prstGeom prst="rect">
          <a:avLst/>
        </a:prstGeom>
      </xdr:spPr>
    </xdr:pic>
    <xdr:clientData/>
  </xdr:twoCellAnchor>
  <xdr:twoCellAnchor editAs="oneCell">
    <xdr:from>
      <xdr:col>0</xdr:col>
      <xdr:colOff>133350</xdr:colOff>
      <xdr:row>111</xdr:row>
      <xdr:rowOff>142875</xdr:rowOff>
    </xdr:from>
    <xdr:to>
      <xdr:col>3</xdr:col>
      <xdr:colOff>247651</xdr:colOff>
      <xdr:row>115</xdr:row>
      <xdr:rowOff>123825</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133350" y="19307175"/>
          <a:ext cx="2143126"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152400</xdr:colOff>
      <xdr:row>1</xdr:row>
      <xdr:rowOff>123825</xdr:rowOff>
    </xdr:from>
    <xdr:to>
      <xdr:col>52</xdr:col>
      <xdr:colOff>342900</xdr:colOff>
      <xdr:row>31</xdr:row>
      <xdr:rowOff>123825</xdr:rowOff>
    </xdr:to>
    <xdr:sp macro="" textlink="">
      <xdr:nvSpPr>
        <xdr:cNvPr id="3317" name="Rectangle 1">
          <a:extLst>
            <a:ext uri="{FF2B5EF4-FFF2-40B4-BE49-F238E27FC236}">
              <a16:creationId xmlns:a16="http://schemas.microsoft.com/office/drawing/2014/main" id="{00000000-0008-0000-0100-0000F50C0000}"/>
            </a:ext>
          </a:extLst>
        </xdr:cNvPr>
        <xdr:cNvSpPr>
          <a:spLocks noChangeArrowheads="1"/>
        </xdr:cNvSpPr>
      </xdr:nvSpPr>
      <xdr:spPr bwMode="auto">
        <a:xfrm>
          <a:off x="16335375" y="295275"/>
          <a:ext cx="4267200" cy="5486400"/>
        </a:xfrm>
        <a:prstGeom prst="rect">
          <a:avLst/>
        </a:prstGeom>
        <a:noFill/>
        <a:ln w="38100">
          <a:solidFill>
            <a:srgbClr val="948A5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xdr:row>
      <xdr:rowOff>117475</xdr:rowOff>
    </xdr:from>
    <xdr:to>
      <xdr:col>30</xdr:col>
      <xdr:colOff>0</xdr:colOff>
      <xdr:row>8</xdr:row>
      <xdr:rowOff>4428</xdr:rowOff>
    </xdr:to>
    <xdr:sp macro="" textlink="">
      <xdr:nvSpPr>
        <xdr:cNvPr id="3074" name="Rectangle 2">
          <a:extLst>
            <a:ext uri="{FF2B5EF4-FFF2-40B4-BE49-F238E27FC236}">
              <a16:creationId xmlns:a16="http://schemas.microsoft.com/office/drawing/2014/main" id="{00000000-0008-0000-0100-0000020C0000}"/>
            </a:ext>
          </a:extLst>
        </xdr:cNvPr>
        <xdr:cNvSpPr>
          <a:spLocks noChangeArrowheads="1"/>
        </xdr:cNvSpPr>
      </xdr:nvSpPr>
      <xdr:spPr bwMode="auto">
        <a:xfrm>
          <a:off x="7762875" y="790575"/>
          <a:ext cx="209550" cy="581025"/>
        </a:xfrm>
        <a:prstGeom prst="rect">
          <a:avLst/>
        </a:prstGeom>
        <a:solidFill>
          <a:srgbClr val="99CCFF"/>
        </a:solidFill>
        <a:ln>
          <a:noFill/>
        </a:ln>
        <a:extLst/>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46"/>
  <sheetViews>
    <sheetView showGridLines="0" workbookViewId="0"/>
  </sheetViews>
  <sheetFormatPr defaultColWidth="8.875" defaultRowHeight="13.5" x14ac:dyDescent="0.15"/>
  <sheetData>
    <row r="2" spans="1:10" ht="21" x14ac:dyDescent="0.15">
      <c r="A2" s="29" t="s">
        <v>47</v>
      </c>
      <c r="G2" t="s">
        <v>139</v>
      </c>
      <c r="J2" t="s">
        <v>142</v>
      </c>
    </row>
    <row r="4" spans="1:10" x14ac:dyDescent="0.15">
      <c r="A4" s="4" t="s">
        <v>48</v>
      </c>
    </row>
    <row r="36" spans="1:1" ht="15.75" customHeight="1" x14ac:dyDescent="0.15"/>
    <row r="37" spans="1:1" ht="14.25" x14ac:dyDescent="0.15">
      <c r="A37" s="28" t="s">
        <v>49</v>
      </c>
    </row>
    <row r="45" spans="1:1" x14ac:dyDescent="0.15">
      <c r="A45" s="30" t="s">
        <v>50</v>
      </c>
    </row>
    <row r="47" spans="1:1" x14ac:dyDescent="0.15">
      <c r="A47" t="s">
        <v>51</v>
      </c>
    </row>
    <row r="48" spans="1:1" x14ac:dyDescent="0.15">
      <c r="A48" t="s">
        <v>52</v>
      </c>
    </row>
    <row r="51" spans="2:5" x14ac:dyDescent="0.15">
      <c r="B51" t="s">
        <v>57</v>
      </c>
    </row>
    <row r="52" spans="2:5" x14ac:dyDescent="0.15">
      <c r="B52" s="78" t="s">
        <v>53</v>
      </c>
      <c r="C52" s="78"/>
      <c r="D52" s="78" t="s">
        <v>54</v>
      </c>
      <c r="E52" s="78"/>
    </row>
    <row r="53" spans="2:5" x14ac:dyDescent="0.15">
      <c r="B53" s="79">
        <v>0.36458333333333331</v>
      </c>
      <c r="C53" s="79"/>
      <c r="D53" s="79">
        <v>0.36458333333333331</v>
      </c>
      <c r="E53" s="79"/>
    </row>
    <row r="54" spans="2:5" x14ac:dyDescent="0.15">
      <c r="B54" s="79">
        <v>0.36527777777777781</v>
      </c>
      <c r="C54" s="79"/>
      <c r="D54" s="79">
        <v>0.375</v>
      </c>
      <c r="E54" s="79"/>
    </row>
    <row r="55" spans="2:5" x14ac:dyDescent="0.15">
      <c r="B55" s="79">
        <v>0.375</v>
      </c>
      <c r="C55" s="79"/>
      <c r="D55" s="79">
        <v>0.375</v>
      </c>
      <c r="E55" s="79"/>
    </row>
    <row r="56" spans="2:5" x14ac:dyDescent="0.15">
      <c r="B56" s="79">
        <v>0.3756944444444445</v>
      </c>
      <c r="C56" s="79"/>
      <c r="D56" s="79">
        <v>0.38541666666666669</v>
      </c>
      <c r="E56" s="79"/>
    </row>
    <row r="59" spans="2:5" x14ac:dyDescent="0.15">
      <c r="B59" t="s">
        <v>62</v>
      </c>
    </row>
    <row r="60" spans="2:5" x14ac:dyDescent="0.15">
      <c r="B60" s="78" t="s">
        <v>55</v>
      </c>
      <c r="C60" s="78"/>
      <c r="D60" s="78" t="s">
        <v>56</v>
      </c>
      <c r="E60" s="78"/>
    </row>
    <row r="61" spans="2:5" x14ac:dyDescent="0.15">
      <c r="B61" s="79">
        <v>0.70763888888888893</v>
      </c>
      <c r="C61" s="79"/>
      <c r="D61" s="79">
        <v>0.69791666666666663</v>
      </c>
      <c r="E61" s="79"/>
    </row>
    <row r="62" spans="2:5" x14ac:dyDescent="0.15">
      <c r="B62" s="79">
        <v>0.70833333333333337</v>
      </c>
      <c r="C62" s="79"/>
      <c r="D62" s="79">
        <v>0.70833333333333337</v>
      </c>
      <c r="E62" s="79"/>
    </row>
    <row r="63" spans="2:5" x14ac:dyDescent="0.15">
      <c r="B63" s="79">
        <v>0.7090277777777777</v>
      </c>
      <c r="C63" s="79"/>
      <c r="D63" s="79">
        <v>0.70833333333333337</v>
      </c>
      <c r="E63" s="79"/>
    </row>
    <row r="64" spans="2:5" x14ac:dyDescent="0.15">
      <c r="B64" s="79">
        <v>0.71805555555555556</v>
      </c>
      <c r="C64" s="79"/>
      <c r="D64" s="79">
        <v>0.70833333333333337</v>
      </c>
      <c r="E64" s="79"/>
    </row>
    <row r="66" spans="1:1" x14ac:dyDescent="0.15">
      <c r="A66" t="s">
        <v>58</v>
      </c>
    </row>
    <row r="73" spans="1:1" x14ac:dyDescent="0.15">
      <c r="A73" t="s">
        <v>59</v>
      </c>
    </row>
    <row r="74" spans="1:1" x14ac:dyDescent="0.15">
      <c r="A74" t="s">
        <v>60</v>
      </c>
    </row>
    <row r="79" spans="1:1" x14ac:dyDescent="0.15">
      <c r="A79" t="s">
        <v>136</v>
      </c>
    </row>
    <row r="80" spans="1:1" x14ac:dyDescent="0.15">
      <c r="A80" t="s">
        <v>137</v>
      </c>
    </row>
    <row r="81" spans="1:5" x14ac:dyDescent="0.15">
      <c r="A81" t="s">
        <v>138</v>
      </c>
    </row>
    <row r="88" spans="1:5" x14ac:dyDescent="0.15">
      <c r="A88" t="s">
        <v>61</v>
      </c>
    </row>
    <row r="91" spans="1:5" x14ac:dyDescent="0.15">
      <c r="B91" t="s">
        <v>63</v>
      </c>
    </row>
    <row r="92" spans="1:5" x14ac:dyDescent="0.15">
      <c r="B92" s="78" t="s">
        <v>64</v>
      </c>
      <c r="C92" s="78"/>
      <c r="D92" s="78" t="s">
        <v>56</v>
      </c>
      <c r="E92" s="78"/>
    </row>
    <row r="93" spans="1:5" x14ac:dyDescent="0.15">
      <c r="B93" s="80">
        <v>0</v>
      </c>
      <c r="C93" s="80"/>
      <c r="D93" s="80">
        <v>0</v>
      </c>
      <c r="E93" s="80"/>
    </row>
    <row r="94" spans="1:5" x14ac:dyDescent="0.15">
      <c r="B94" s="80">
        <v>1</v>
      </c>
      <c r="C94" s="80"/>
      <c r="D94" s="80">
        <v>15</v>
      </c>
      <c r="E94" s="80"/>
    </row>
    <row r="95" spans="1:5" x14ac:dyDescent="0.15">
      <c r="B95" s="80">
        <v>15</v>
      </c>
      <c r="C95" s="80"/>
      <c r="D95" s="80">
        <v>15</v>
      </c>
      <c r="E95" s="80"/>
    </row>
    <row r="96" spans="1:5" x14ac:dyDescent="0.15">
      <c r="B96" s="80">
        <v>16</v>
      </c>
      <c r="C96" s="80"/>
      <c r="D96" s="80">
        <v>30</v>
      </c>
      <c r="E96" s="80"/>
    </row>
    <row r="99" spans="1:9" x14ac:dyDescent="0.15">
      <c r="A99" t="s">
        <v>65</v>
      </c>
    </row>
    <row r="102" spans="1:9" x14ac:dyDescent="0.15">
      <c r="A102" s="31" t="s">
        <v>70</v>
      </c>
      <c r="B102" t="s">
        <v>69</v>
      </c>
      <c r="D102" t="s">
        <v>73</v>
      </c>
    </row>
    <row r="103" spans="1:9" x14ac:dyDescent="0.15">
      <c r="B103" t="s">
        <v>72</v>
      </c>
    </row>
    <row r="104" spans="1:9" x14ac:dyDescent="0.15">
      <c r="B104" t="s">
        <v>68</v>
      </c>
    </row>
    <row r="105" spans="1:9" x14ac:dyDescent="0.15">
      <c r="B105" s="78" t="s">
        <v>77</v>
      </c>
      <c r="C105" s="78"/>
      <c r="D105" s="78"/>
      <c r="E105" s="78"/>
      <c r="F105" s="78" t="s">
        <v>76</v>
      </c>
      <c r="G105" s="78"/>
      <c r="H105" s="78" t="s">
        <v>75</v>
      </c>
      <c r="I105" s="78"/>
    </row>
    <row r="106" spans="1:9" x14ac:dyDescent="0.15">
      <c r="B106" s="81" t="s">
        <v>71</v>
      </c>
      <c r="C106" s="81"/>
      <c r="D106" s="81"/>
      <c r="E106" s="81"/>
      <c r="F106" s="79">
        <v>0.23958333333333334</v>
      </c>
      <c r="G106" s="82"/>
      <c r="H106" s="79">
        <v>3.125E-2</v>
      </c>
      <c r="I106" s="82"/>
    </row>
    <row r="107" spans="1:9" x14ac:dyDescent="0.15">
      <c r="B107" s="81" t="s">
        <v>27</v>
      </c>
      <c r="C107" s="81"/>
      <c r="D107" s="81"/>
      <c r="E107" s="81"/>
      <c r="F107" s="79">
        <v>0.23958333333333334</v>
      </c>
      <c r="G107" s="82"/>
      <c r="H107" s="79">
        <v>3.125E-2</v>
      </c>
      <c r="I107" s="82"/>
    </row>
    <row r="108" spans="1:9" x14ac:dyDescent="0.15">
      <c r="B108" s="81" t="s">
        <v>74</v>
      </c>
      <c r="C108" s="81"/>
      <c r="D108" s="81"/>
      <c r="E108" s="81"/>
      <c r="F108" s="79">
        <v>0.23958333333333334</v>
      </c>
      <c r="G108" s="82"/>
      <c r="H108" s="82">
        <v>0</v>
      </c>
      <c r="I108" s="82"/>
    </row>
    <row r="117" spans="1:1" x14ac:dyDescent="0.15">
      <c r="A117" t="s">
        <v>78</v>
      </c>
    </row>
    <row r="125" spans="1:1" x14ac:dyDescent="0.15">
      <c r="A125" t="s">
        <v>79</v>
      </c>
    </row>
    <row r="126" spans="1:1" x14ac:dyDescent="0.15">
      <c r="A126" t="s">
        <v>80</v>
      </c>
    </row>
    <row r="133" spans="1:1" x14ac:dyDescent="0.15">
      <c r="A133" t="s">
        <v>81</v>
      </c>
    </row>
    <row r="135" spans="1:1" x14ac:dyDescent="0.15">
      <c r="A135" t="s">
        <v>82</v>
      </c>
    </row>
    <row r="136" spans="1:1" x14ac:dyDescent="0.15">
      <c r="A136" t="s">
        <v>83</v>
      </c>
    </row>
    <row r="138" spans="1:1" x14ac:dyDescent="0.15">
      <c r="A138" t="s">
        <v>84</v>
      </c>
    </row>
    <row r="161" spans="1:1" x14ac:dyDescent="0.15">
      <c r="A161" t="s">
        <v>85</v>
      </c>
    </row>
    <row r="169" spans="1:1" x14ac:dyDescent="0.15">
      <c r="A169" t="s">
        <v>140</v>
      </c>
    </row>
    <row r="172" spans="1:1" ht="14.25" x14ac:dyDescent="0.15">
      <c r="A172" s="28" t="s">
        <v>141</v>
      </c>
    </row>
    <row r="174" spans="1:1" x14ac:dyDescent="0.15">
      <c r="A174" t="s">
        <v>86</v>
      </c>
    </row>
    <row r="185" spans="2:4" x14ac:dyDescent="0.15">
      <c r="B185" s="4" t="s">
        <v>35</v>
      </c>
      <c r="D185" t="s">
        <v>117</v>
      </c>
    </row>
    <row r="186" spans="2:4" x14ac:dyDescent="0.15">
      <c r="B186" s="4"/>
    </row>
    <row r="187" spans="2:4" x14ac:dyDescent="0.15">
      <c r="B187" s="4" t="s">
        <v>93</v>
      </c>
      <c r="D187" t="s">
        <v>118</v>
      </c>
    </row>
    <row r="188" spans="2:4" x14ac:dyDescent="0.15">
      <c r="B188" s="4"/>
    </row>
    <row r="189" spans="2:4" x14ac:dyDescent="0.15">
      <c r="B189" s="4" t="s">
        <v>97</v>
      </c>
      <c r="D189" t="s">
        <v>119</v>
      </c>
    </row>
    <row r="190" spans="2:4" x14ac:dyDescent="0.15">
      <c r="B190" s="4"/>
    </row>
    <row r="191" spans="2:4" x14ac:dyDescent="0.15">
      <c r="B191" s="4" t="s">
        <v>120</v>
      </c>
      <c r="D191" t="s">
        <v>121</v>
      </c>
    </row>
    <row r="192" spans="2:4" x14ac:dyDescent="0.15">
      <c r="B192" s="4"/>
    </row>
    <row r="193" spans="1:4" x14ac:dyDescent="0.15">
      <c r="B193" s="4" t="s">
        <v>122</v>
      </c>
      <c r="D193" t="s">
        <v>123</v>
      </c>
    </row>
    <row r="194" spans="1:4" x14ac:dyDescent="0.15">
      <c r="B194" s="4"/>
    </row>
    <row r="195" spans="1:4" x14ac:dyDescent="0.15">
      <c r="B195" s="4" t="s">
        <v>124</v>
      </c>
      <c r="D195" t="s">
        <v>125</v>
      </c>
    </row>
    <row r="196" spans="1:4" x14ac:dyDescent="0.15">
      <c r="B196" s="4"/>
    </row>
    <row r="197" spans="1:4" x14ac:dyDescent="0.15">
      <c r="B197" s="4" t="s">
        <v>126</v>
      </c>
      <c r="D197" t="s">
        <v>127</v>
      </c>
    </row>
    <row r="198" spans="1:4" x14ac:dyDescent="0.15">
      <c r="B198" s="4"/>
    </row>
    <row r="199" spans="1:4" x14ac:dyDescent="0.15">
      <c r="B199" s="4" t="s">
        <v>128</v>
      </c>
      <c r="D199" t="s">
        <v>132</v>
      </c>
    </row>
    <row r="200" spans="1:4" x14ac:dyDescent="0.15">
      <c r="B200" s="4"/>
    </row>
    <row r="201" spans="1:4" x14ac:dyDescent="0.15">
      <c r="B201" s="4" t="s">
        <v>129</v>
      </c>
      <c r="D201" t="s">
        <v>133</v>
      </c>
    </row>
    <row r="202" spans="1:4" x14ac:dyDescent="0.15">
      <c r="B202" s="4"/>
    </row>
    <row r="203" spans="1:4" x14ac:dyDescent="0.15">
      <c r="B203" s="4" t="s">
        <v>130</v>
      </c>
      <c r="D203" t="s">
        <v>134</v>
      </c>
    </row>
    <row r="204" spans="1:4" x14ac:dyDescent="0.15">
      <c r="B204" s="4"/>
    </row>
    <row r="205" spans="1:4" x14ac:dyDescent="0.15">
      <c r="B205" s="4" t="s">
        <v>131</v>
      </c>
      <c r="D205" t="s">
        <v>135</v>
      </c>
    </row>
    <row r="206" spans="1:4" x14ac:dyDescent="0.15">
      <c r="B206" s="4"/>
    </row>
    <row r="207" spans="1:4" x14ac:dyDescent="0.15">
      <c r="B207" s="4"/>
    </row>
    <row r="208" spans="1:4" ht="14.25" x14ac:dyDescent="0.15">
      <c r="A208" s="28"/>
      <c r="B208" s="4"/>
    </row>
    <row r="209" spans="1:2" ht="14.25" x14ac:dyDescent="0.15">
      <c r="A209" s="28"/>
    </row>
    <row r="210" spans="1:2" ht="14.25" x14ac:dyDescent="0.15">
      <c r="A210" s="28"/>
    </row>
    <row r="211" spans="1:2" ht="14.25" x14ac:dyDescent="0.15">
      <c r="A211" s="28" t="s">
        <v>87</v>
      </c>
    </row>
    <row r="213" spans="1:2" x14ac:dyDescent="0.15">
      <c r="B213" t="s">
        <v>88</v>
      </c>
    </row>
    <row r="242" spans="1:1" ht="14.25" x14ac:dyDescent="0.15">
      <c r="A242" s="28" t="s">
        <v>89</v>
      </c>
    </row>
    <row r="243" spans="1:1" x14ac:dyDescent="0.15">
      <c r="A243" t="s">
        <v>92</v>
      </c>
    </row>
    <row r="244" spans="1:1" x14ac:dyDescent="0.15">
      <c r="A244" t="s">
        <v>90</v>
      </c>
    </row>
    <row r="246" spans="1:1" x14ac:dyDescent="0.15">
      <c r="A246" t="s">
        <v>91</v>
      </c>
    </row>
  </sheetData>
  <mergeCells count="42">
    <mergeCell ref="B108:E108"/>
    <mergeCell ref="F105:G105"/>
    <mergeCell ref="H105:I105"/>
    <mergeCell ref="F106:G106"/>
    <mergeCell ref="H106:I106"/>
    <mergeCell ref="F107:G107"/>
    <mergeCell ref="H107:I107"/>
    <mergeCell ref="F108:G108"/>
    <mergeCell ref="H108:I108"/>
    <mergeCell ref="B105:E105"/>
    <mergeCell ref="B107:E107"/>
    <mergeCell ref="B95:C95"/>
    <mergeCell ref="D95:E95"/>
    <mergeCell ref="B96:C96"/>
    <mergeCell ref="D96:E96"/>
    <mergeCell ref="B106:E106"/>
    <mergeCell ref="B92:C92"/>
    <mergeCell ref="D92:E92"/>
    <mergeCell ref="B93:C93"/>
    <mergeCell ref="D93:E93"/>
    <mergeCell ref="B94:C94"/>
    <mergeCell ref="D94:E94"/>
    <mergeCell ref="B63:C63"/>
    <mergeCell ref="D63:E63"/>
    <mergeCell ref="B56:C56"/>
    <mergeCell ref="D56:E56"/>
    <mergeCell ref="B64:C64"/>
    <mergeCell ref="D64:E64"/>
    <mergeCell ref="B60:C60"/>
    <mergeCell ref="D60:E60"/>
    <mergeCell ref="B61:C61"/>
    <mergeCell ref="D61:E61"/>
    <mergeCell ref="B62:C62"/>
    <mergeCell ref="D62:E62"/>
    <mergeCell ref="B52:C52"/>
    <mergeCell ref="D52:E52"/>
    <mergeCell ref="B53:C53"/>
    <mergeCell ref="B54:C54"/>
    <mergeCell ref="B55:C55"/>
    <mergeCell ref="D53:E53"/>
    <mergeCell ref="D54:E54"/>
    <mergeCell ref="D55:E55"/>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3"/>
  <sheetViews>
    <sheetView showGridLines="0" tabSelected="1" zoomScale="90" zoomScaleNormal="90" workbookViewId="0">
      <selection activeCell="X19" sqref="X19"/>
    </sheetView>
  </sheetViews>
  <sheetFormatPr defaultColWidth="8.875" defaultRowHeight="13.5" x14ac:dyDescent="0.15"/>
  <cols>
    <col min="1" max="1" width="12.5" style="10" customWidth="1"/>
    <col min="2" max="2" width="11.625" style="10" customWidth="1"/>
    <col min="3" max="3" width="10.875" style="10" customWidth="1"/>
    <col min="4" max="4" width="9.625" style="10" customWidth="1"/>
    <col min="5" max="5" width="10.875" style="10" customWidth="1"/>
    <col min="6" max="6" width="10.125" style="10" customWidth="1"/>
    <col min="7" max="9" width="8.875" style="10"/>
    <col min="10" max="10" width="9.625" style="10" bestFit="1" customWidth="1"/>
    <col min="11" max="14" width="9.625" style="10" customWidth="1"/>
    <col min="15" max="15" width="9.5" style="10" hidden="1" customWidth="1"/>
    <col min="16" max="19" width="9" style="10" customWidth="1"/>
    <col min="20" max="20" width="9" style="10" hidden="1" customWidth="1"/>
    <col min="21" max="24" width="9" style="10" customWidth="1"/>
    <col min="25" max="30" width="9" style="10" hidden="1" customWidth="1"/>
    <col min="31" max="32" width="9.625" style="10" hidden="1" customWidth="1"/>
    <col min="33" max="33" width="12.375" style="10" hidden="1" customWidth="1"/>
    <col min="34" max="38" width="9" style="10" hidden="1" customWidth="1"/>
    <col min="39" max="39" width="8.625" style="10" hidden="1" customWidth="1"/>
    <col min="40" max="40" width="10.75" style="10" hidden="1" customWidth="1"/>
    <col min="41" max="42" width="8.125" style="10" hidden="1" customWidth="1"/>
    <col min="43" max="43" width="8.875" style="10" hidden="1" customWidth="1"/>
    <col min="44" max="44" width="15.5" style="10" hidden="1" customWidth="1"/>
    <col min="45" max="45" width="8.875" style="10" hidden="1" customWidth="1"/>
    <col min="46" max="46" width="3.625" style="10" customWidth="1"/>
    <col min="47" max="47" width="16" style="10" customWidth="1"/>
    <col min="48" max="48" width="9" style="10" customWidth="1"/>
    <col min="49" max="49" width="7.125" style="10" customWidth="1"/>
    <col min="50" max="51" width="8.875" style="10"/>
    <col min="52" max="52" width="8.875" style="10" hidden="1" customWidth="1"/>
    <col min="53" max="16384" width="8.875" style="10"/>
  </cols>
  <sheetData>
    <row r="1" spans="1:52" x14ac:dyDescent="0.15">
      <c r="A1" s="88" t="s">
        <v>35</v>
      </c>
      <c r="B1" s="88" t="s">
        <v>4</v>
      </c>
      <c r="C1" s="88" t="s">
        <v>0</v>
      </c>
      <c r="D1" s="97" t="s">
        <v>93</v>
      </c>
      <c r="E1" s="97" t="s">
        <v>97</v>
      </c>
      <c r="F1" s="97" t="s">
        <v>109</v>
      </c>
      <c r="G1" s="97"/>
      <c r="H1" s="97"/>
      <c r="I1" s="97"/>
      <c r="J1" s="73" t="s">
        <v>104</v>
      </c>
      <c r="K1" s="74"/>
      <c r="L1" s="74"/>
      <c r="M1" s="75"/>
      <c r="N1" s="53"/>
      <c r="O1" s="53"/>
      <c r="P1" s="53"/>
      <c r="Q1" s="53"/>
      <c r="R1" s="53"/>
      <c r="S1" s="53"/>
    </row>
    <row r="2" spans="1:52" ht="27" customHeight="1" x14ac:dyDescent="0.15">
      <c r="A2" s="88"/>
      <c r="B2" s="88"/>
      <c r="C2" s="88"/>
      <c r="D2" s="97"/>
      <c r="E2" s="97"/>
      <c r="F2" s="73" t="s">
        <v>103</v>
      </c>
      <c r="G2" s="73" t="s">
        <v>105</v>
      </c>
      <c r="H2" s="73" t="s">
        <v>112</v>
      </c>
      <c r="I2" s="73" t="s">
        <v>113</v>
      </c>
      <c r="J2" s="73" t="s">
        <v>114</v>
      </c>
      <c r="K2" s="76" t="s">
        <v>105</v>
      </c>
      <c r="L2" s="77" t="s">
        <v>112</v>
      </c>
      <c r="M2" s="77" t="s">
        <v>113</v>
      </c>
      <c r="N2" s="54"/>
      <c r="O2" s="54"/>
      <c r="P2" s="54"/>
      <c r="Q2" s="54"/>
      <c r="R2" s="54"/>
      <c r="S2" s="54"/>
      <c r="T2" s="8"/>
      <c r="U2" s="9"/>
      <c r="V2" s="9"/>
      <c r="W2" s="9"/>
      <c r="X2" s="9"/>
      <c r="Y2" s="9"/>
      <c r="Z2" s="9"/>
      <c r="AA2" s="9"/>
      <c r="AB2" s="9"/>
      <c r="AC2" s="8"/>
      <c r="AD2" s="9"/>
      <c r="AE2" s="38" t="s">
        <v>98</v>
      </c>
      <c r="AF2" s="38"/>
      <c r="AG2" s="38"/>
      <c r="AH2" s="38"/>
      <c r="AI2" s="38"/>
      <c r="AJ2" s="38"/>
      <c r="AK2" s="38"/>
      <c r="AL2" s="38"/>
      <c r="AM2" s="38"/>
      <c r="AN2" s="38"/>
      <c r="AO2" s="38"/>
      <c r="AP2" s="38"/>
      <c r="AQ2" s="38"/>
      <c r="AR2" s="38"/>
      <c r="AS2" s="38"/>
      <c r="AZ2" s="38" t="s">
        <v>98</v>
      </c>
    </row>
    <row r="3" spans="1:52" x14ac:dyDescent="0.15">
      <c r="A3" s="39">
        <v>42339</v>
      </c>
      <c r="B3" s="55" t="str">
        <f>IF(B9="","",B9)</f>
        <v/>
      </c>
      <c r="C3" s="56" t="str">
        <f>IF(COUNTIF(O:O,"●")&gt;0,"ERROR",IF(C9="","",C9))</f>
        <v/>
      </c>
      <c r="D3" s="57">
        <f>SUM(W9:W39)</f>
        <v>0</v>
      </c>
      <c r="E3" s="58">
        <f>COUNT(W9:W39)</f>
        <v>0</v>
      </c>
      <c r="F3" s="57">
        <f>SUM(M9:M39)</f>
        <v>0</v>
      </c>
      <c r="G3" s="57">
        <f>SUM(N9:N39)</f>
        <v>0</v>
      </c>
      <c r="H3" s="57">
        <f>SUM(P9:P39)</f>
        <v>0</v>
      </c>
      <c r="I3" s="57">
        <f>SUM(Q9:Q39)</f>
        <v>0</v>
      </c>
      <c r="J3" s="57">
        <f>SUM(R9:R39)</f>
        <v>0</v>
      </c>
      <c r="K3" s="59">
        <f>SUM(S9:S39)</f>
        <v>0</v>
      </c>
      <c r="L3" s="59">
        <f>SUM(U9:U39)</f>
        <v>0</v>
      </c>
      <c r="M3" s="59">
        <f>SUM(V9:V39)</f>
        <v>0</v>
      </c>
      <c r="N3" s="11"/>
      <c r="O3" s="11"/>
      <c r="P3" s="11"/>
      <c r="Q3" s="11"/>
      <c r="R3" s="11"/>
      <c r="S3" s="11"/>
      <c r="T3" s="49"/>
      <c r="U3" s="12"/>
      <c r="V3" s="12"/>
      <c r="W3" s="12"/>
      <c r="X3" s="12"/>
      <c r="Y3" s="12"/>
      <c r="Z3" s="12"/>
      <c r="AA3" s="12"/>
      <c r="AB3" s="12"/>
      <c r="AC3" s="11"/>
      <c r="AD3" s="12"/>
      <c r="AE3" s="43"/>
      <c r="AF3" s="43"/>
      <c r="AG3" s="13" t="s">
        <v>41</v>
      </c>
      <c r="AH3" s="13"/>
      <c r="AI3" s="13"/>
      <c r="AJ3" s="13"/>
      <c r="AK3" s="13"/>
      <c r="AL3" s="13"/>
      <c r="AM3" s="13"/>
      <c r="AN3" s="13"/>
      <c r="AO3" s="13"/>
      <c r="AP3" s="13"/>
      <c r="AQ3" s="13"/>
      <c r="AR3" s="13"/>
      <c r="AS3" s="13"/>
      <c r="AU3" s="14" t="s">
        <v>15</v>
      </c>
      <c r="AZ3" s="35"/>
    </row>
    <row r="4" spans="1:52" x14ac:dyDescent="0.15">
      <c r="A4" s="41"/>
      <c r="M4" s="15"/>
      <c r="N4" s="15"/>
      <c r="O4" s="15"/>
      <c r="P4" s="15"/>
      <c r="Q4" s="15"/>
      <c r="R4" s="15"/>
      <c r="S4" s="15"/>
      <c r="T4" s="15"/>
      <c r="U4" s="15"/>
      <c r="V4" s="15"/>
      <c r="W4" s="15"/>
      <c r="X4" s="15"/>
      <c r="Y4" s="15"/>
      <c r="Z4" s="15"/>
      <c r="AA4" s="15"/>
      <c r="AB4" s="15"/>
      <c r="AC4" s="15"/>
      <c r="AD4" s="15"/>
      <c r="AE4" s="44"/>
      <c r="AF4" s="44"/>
      <c r="AG4" s="13"/>
      <c r="AH4" s="13"/>
      <c r="AI4" s="13"/>
      <c r="AJ4" s="13"/>
      <c r="AK4" s="13"/>
      <c r="AL4" s="13"/>
      <c r="AM4" s="13"/>
      <c r="AN4" s="13"/>
      <c r="AO4" s="13"/>
      <c r="AP4" s="13"/>
      <c r="AQ4" s="13"/>
      <c r="AR4" s="13"/>
      <c r="AS4" s="13"/>
      <c r="AU4" s="61" t="s">
        <v>1</v>
      </c>
      <c r="AV4" s="2">
        <v>15</v>
      </c>
      <c r="AZ4" s="35"/>
    </row>
    <row r="5" spans="1:52" x14ac:dyDescent="0.15">
      <c r="A5" s="40"/>
      <c r="M5" s="15"/>
      <c r="N5" s="15"/>
      <c r="O5" s="15"/>
      <c r="P5" s="15"/>
      <c r="Q5" s="15"/>
      <c r="R5" s="15"/>
      <c r="S5" s="15"/>
      <c r="T5" s="15"/>
      <c r="U5" s="15"/>
      <c r="V5" s="15"/>
      <c r="W5" s="15"/>
      <c r="X5" s="15"/>
      <c r="Y5" s="15"/>
      <c r="Z5" s="15"/>
      <c r="AA5" s="15"/>
      <c r="AB5" s="15"/>
      <c r="AC5" s="15"/>
      <c r="AD5" s="15"/>
      <c r="AE5" s="44"/>
      <c r="AF5" s="44"/>
      <c r="AG5" s="13"/>
      <c r="AH5" s="13"/>
      <c r="AI5" s="13"/>
      <c r="AJ5" s="13"/>
      <c r="AK5" s="13"/>
      <c r="AL5" s="13"/>
      <c r="AM5" s="13"/>
      <c r="AN5" s="13"/>
      <c r="AO5" s="13"/>
      <c r="AP5" s="13"/>
      <c r="AQ5" s="13"/>
      <c r="AR5" s="13"/>
      <c r="AS5" s="13"/>
      <c r="AU5" s="61" t="s">
        <v>2</v>
      </c>
      <c r="AV5" s="2">
        <v>15</v>
      </c>
      <c r="AZ5" s="35"/>
    </row>
    <row r="6" spans="1:52" x14ac:dyDescent="0.15">
      <c r="B6" s="16"/>
      <c r="C6" s="10" t="str">
        <f>IF(C3="ERROR","↓複数名の従業員の氏名が存在します。一つのシートで集計できるのは1名のみです。","")</f>
        <v/>
      </c>
      <c r="L6" s="15"/>
      <c r="M6" s="15"/>
      <c r="N6" s="15"/>
      <c r="O6" s="15"/>
      <c r="P6" s="15"/>
      <c r="Q6" s="15"/>
      <c r="R6" s="17"/>
      <c r="S6" s="17"/>
      <c r="T6" s="17"/>
      <c r="U6" s="17"/>
      <c r="V6" s="17"/>
      <c r="W6" s="17"/>
      <c r="X6" s="48"/>
      <c r="Y6" s="17"/>
      <c r="Z6" s="17"/>
      <c r="AA6" s="17"/>
      <c r="AB6" s="17"/>
      <c r="AC6" s="17"/>
      <c r="AD6" s="17"/>
      <c r="AE6" s="44"/>
      <c r="AF6" s="44"/>
      <c r="AG6" s="18"/>
      <c r="AH6" s="19"/>
      <c r="AI6" s="19"/>
      <c r="AJ6" s="19"/>
      <c r="AK6" s="19"/>
      <c r="AL6" s="19"/>
      <c r="AM6" s="19"/>
      <c r="AN6" s="19"/>
      <c r="AO6" s="19"/>
      <c r="AP6" s="19"/>
      <c r="AQ6" s="19"/>
      <c r="AR6" s="19"/>
      <c r="AS6" s="19"/>
      <c r="AU6" s="20" t="s">
        <v>17</v>
      </c>
      <c r="AZ6" s="35"/>
    </row>
    <row r="7" spans="1:52" x14ac:dyDescent="0.15">
      <c r="A7" s="67" t="s">
        <v>3</v>
      </c>
      <c r="B7" s="67"/>
      <c r="C7" s="67"/>
      <c r="D7" s="67"/>
      <c r="E7" s="67"/>
      <c r="F7" s="67"/>
      <c r="G7" s="67"/>
      <c r="H7" s="67"/>
      <c r="I7" s="67"/>
      <c r="J7" s="67"/>
      <c r="K7" s="67"/>
      <c r="L7" s="67"/>
      <c r="M7" s="83" t="s">
        <v>109</v>
      </c>
      <c r="N7" s="84"/>
      <c r="O7" s="84"/>
      <c r="P7" s="84"/>
      <c r="Q7" s="85"/>
      <c r="R7" s="83" t="s">
        <v>104</v>
      </c>
      <c r="S7" s="84"/>
      <c r="T7" s="84"/>
      <c r="U7" s="84"/>
      <c r="V7" s="85"/>
      <c r="W7" s="89" t="s">
        <v>93</v>
      </c>
      <c r="X7" s="102" t="s">
        <v>46</v>
      </c>
      <c r="Y7" s="91" t="s">
        <v>109</v>
      </c>
      <c r="Z7" s="92"/>
      <c r="AA7" s="93"/>
      <c r="AB7" s="94" t="s">
        <v>104</v>
      </c>
      <c r="AC7" s="95"/>
      <c r="AD7" s="96"/>
      <c r="AE7" s="86" t="s">
        <v>116</v>
      </c>
      <c r="AF7" s="87"/>
      <c r="AG7" s="21"/>
      <c r="AH7" s="21"/>
      <c r="AI7" s="21"/>
      <c r="AJ7" s="21"/>
      <c r="AK7" s="21"/>
      <c r="AL7" s="21"/>
      <c r="AM7" s="21"/>
      <c r="AN7" s="21"/>
      <c r="AO7" s="21"/>
      <c r="AP7" s="21"/>
      <c r="AQ7" s="21"/>
      <c r="AR7" s="21"/>
      <c r="AS7" s="21"/>
      <c r="AU7" s="61" t="s">
        <v>5</v>
      </c>
      <c r="AV7" s="5">
        <v>0.91666666666666663</v>
      </c>
      <c r="AW7" s="16" t="s">
        <v>6</v>
      </c>
      <c r="AX7" s="5">
        <v>1.2083333333333333</v>
      </c>
      <c r="AZ7" s="35"/>
    </row>
    <row r="8" spans="1:52" ht="27" customHeight="1" x14ac:dyDescent="0.15">
      <c r="A8" s="68" t="s">
        <v>7</v>
      </c>
      <c r="B8" s="68" t="s">
        <v>8</v>
      </c>
      <c r="C8" s="68" t="s">
        <v>9</v>
      </c>
      <c r="D8" s="69" t="s">
        <v>10</v>
      </c>
      <c r="E8" s="69" t="s">
        <v>11</v>
      </c>
      <c r="F8" s="69" t="s">
        <v>19</v>
      </c>
      <c r="G8" s="69" t="s">
        <v>12</v>
      </c>
      <c r="H8" s="69" t="s">
        <v>13</v>
      </c>
      <c r="I8" s="68" t="s">
        <v>18</v>
      </c>
      <c r="J8" s="70" t="s">
        <v>20</v>
      </c>
      <c r="K8" s="70" t="s">
        <v>21</v>
      </c>
      <c r="L8" s="71" t="s">
        <v>19</v>
      </c>
      <c r="M8" s="72" t="s">
        <v>103</v>
      </c>
      <c r="N8" s="72" t="s">
        <v>105</v>
      </c>
      <c r="O8" s="72" t="s">
        <v>111</v>
      </c>
      <c r="P8" s="71" t="s">
        <v>112</v>
      </c>
      <c r="Q8" s="71" t="s">
        <v>113</v>
      </c>
      <c r="R8" s="72" t="s">
        <v>103</v>
      </c>
      <c r="S8" s="72" t="s">
        <v>105</v>
      </c>
      <c r="T8" s="72" t="s">
        <v>111</v>
      </c>
      <c r="U8" s="71" t="s">
        <v>112</v>
      </c>
      <c r="V8" s="71" t="s">
        <v>113</v>
      </c>
      <c r="W8" s="90"/>
      <c r="X8" s="103"/>
      <c r="Y8" s="45" t="s">
        <v>110</v>
      </c>
      <c r="Z8" s="45" t="s">
        <v>103</v>
      </c>
      <c r="AA8" s="45" t="s">
        <v>105</v>
      </c>
      <c r="AB8" s="47" t="s">
        <v>108</v>
      </c>
      <c r="AC8" s="47" t="s">
        <v>107</v>
      </c>
      <c r="AD8" s="47" t="s">
        <v>106</v>
      </c>
      <c r="AE8" s="45" t="s">
        <v>103</v>
      </c>
      <c r="AF8" s="45" t="s">
        <v>105</v>
      </c>
      <c r="AG8" s="42" t="s">
        <v>23</v>
      </c>
      <c r="AH8" s="32" t="s">
        <v>22</v>
      </c>
      <c r="AI8" s="32" t="s">
        <v>66</v>
      </c>
      <c r="AJ8" s="33" t="s">
        <v>31</v>
      </c>
      <c r="AK8" s="33" t="s">
        <v>33</v>
      </c>
      <c r="AL8" s="33" t="s">
        <v>67</v>
      </c>
      <c r="AM8" s="33" t="s">
        <v>32</v>
      </c>
      <c r="AN8" s="33" t="s">
        <v>34</v>
      </c>
      <c r="AO8" s="33" t="s">
        <v>102</v>
      </c>
      <c r="AP8" s="33" t="s">
        <v>36</v>
      </c>
      <c r="AQ8" s="33" t="s">
        <v>38</v>
      </c>
      <c r="AR8" s="33" t="s">
        <v>44</v>
      </c>
      <c r="AS8" s="33" t="s">
        <v>45</v>
      </c>
      <c r="AT8" s="22"/>
      <c r="AZ8" s="35"/>
    </row>
    <row r="9" spans="1:52" x14ac:dyDescent="0.15">
      <c r="A9" s="26"/>
      <c r="B9" s="2"/>
      <c r="C9" s="2"/>
      <c r="D9" s="5"/>
      <c r="E9" s="5"/>
      <c r="F9" s="52"/>
      <c r="G9" s="6"/>
      <c r="H9" s="6"/>
      <c r="I9" s="60" t="str">
        <f>IF(AND(H9=1,G9=1),"直行・直帰",IF(H9=1,"直帰",IF(G9=1,"直行",IF(OR(AND(D9="",E9=""),AND(D9&lt;&gt;"",E9&lt;&gt;"",D9&lt;E9)),"",IF(OR(D9="",E9="",D9&gt;E9),"ERROR","")))))</f>
        <v/>
      </c>
      <c r="J9" s="46" t="str">
        <f t="shared" ref="J9:J39" si="0">IF(G9=1,$AV$20,IF(D9="","",IF(AND(D9&lt;$AV$20,$AV$23="始業時刻前の出勤を認めない"),$AV$20,CEILING(D9,TIME(0,$AV$4,0)))))</f>
        <v/>
      </c>
      <c r="K9" s="46" t="str">
        <f>IF(H9=1,$AV$21,IF(E9="","",FLOOR(E9,TIME(0,$AV$5,0))))</f>
        <v/>
      </c>
      <c r="L9" s="46" t="str">
        <f>IF(OR(J9&lt;&gt;"",K9&lt;&gt;""),IF(F9&lt;&gt;"",TIME(0,CEILING(F9,$AV$12),0),TIME(0,$AV$10,0)),"")</f>
        <v/>
      </c>
      <c r="M9" s="46" t="str">
        <f t="shared" ref="M9:M39" si="1">IF(O9="",Z9,IF(P9&lt;&gt;"",Z9-P9,Z9))</f>
        <v/>
      </c>
      <c r="N9" s="46" t="str">
        <f t="shared" ref="N9:N39" si="2">IF(AA9&lt;&gt;"",IF(Q9&lt;&gt;"",AA9-Q9,AA9),"")</f>
        <v/>
      </c>
      <c r="O9" s="46" t="str">
        <f t="shared" ref="O9:O39" si="3">IF(AB9="",IF(OR(J9&lt;&gt;"",K9&lt;&gt;""),IF(W9&gt;$AZ$31,(W9-$AZ$31),""),""),"")</f>
        <v/>
      </c>
      <c r="P9" s="46" t="str">
        <f t="shared" ref="P9:P39" si="4">IF(AND(Z9&gt;$AZ$31,Z9&lt;&gt;""),Z9-$AZ$31,"")</f>
        <v/>
      </c>
      <c r="Q9" s="46" t="str">
        <f t="shared" ref="Q9:Q39" si="5">IF(AND(O9&lt;&gt;"",AA9&lt;&gt;""),IF(O9&gt;AA9,AA9,O9),"")</f>
        <v/>
      </c>
      <c r="R9" s="46" t="str">
        <f t="shared" ref="R9:R39" si="6">IF(T9="",AB9,IF(U9="",AC9,AC9-U9))</f>
        <v/>
      </c>
      <c r="S9" s="46" t="str">
        <f>IF(AD9&lt;&gt;"",IF(V9&lt;&gt;"",AD9-V9,AD9),"")</f>
        <v/>
      </c>
      <c r="T9" s="46" t="str">
        <f t="shared" ref="T9:T39" si="7">IF(AB9&lt;&gt;"",IF(OR(J9&lt;&gt;"",K9&lt;&gt;""),IF(W9&gt;$AZ$31,(W9-$AZ$31),""),""),"")</f>
        <v/>
      </c>
      <c r="U9" s="46" t="str">
        <f>IF(AND(AC9&gt;$AZ$31,T9&lt;&gt;""),AC9-$AZ$31,"")</f>
        <v/>
      </c>
      <c r="V9" s="46" t="str">
        <f>IF(AND(T9&lt;&gt;0,AD9&lt;&gt;""),IF(T9&gt;AD9,AD9,T9),"")</f>
        <v/>
      </c>
      <c r="W9" s="46" t="str">
        <f t="shared" ref="W9:W39" si="8">IF(OR(K9="",J9=""),"",K9-J9-L9)</f>
        <v/>
      </c>
      <c r="X9" s="27"/>
      <c r="Y9" s="46" t="str">
        <f>IF(AB9="",W9,"")</f>
        <v/>
      </c>
      <c r="Z9" s="46" t="str">
        <f t="shared" ref="Z9:Z39" si="9">IF(Y9&lt;&gt;"",AE9,"")</f>
        <v/>
      </c>
      <c r="AA9" s="46" t="str">
        <f t="shared" ref="AA9:AA39" si="10">IF(Y9&lt;&gt;"",AF9,"")</f>
        <v/>
      </c>
      <c r="AB9" s="46" t="str">
        <f>IF(OR($AV$27="集計しない",$AV$27=""),"",IF($AV$27="全て任意選択",AR9,AS9))</f>
        <v/>
      </c>
      <c r="AC9" s="46" t="str">
        <f t="shared" ref="AC9:AC39" si="11">IF(AB9&lt;&gt;"",AE9,"")</f>
        <v/>
      </c>
      <c r="AD9" s="46" t="str">
        <f t="shared" ref="AD9:AD39" si="12">IF(AB9&lt;&gt;"",AF9,"")</f>
        <v/>
      </c>
      <c r="AE9" s="46" t="str">
        <f>IF(AF9="",W9,W9-AF9)</f>
        <v/>
      </c>
      <c r="AF9" s="46" t="str">
        <f>IF(AK9="","",IF($AV$14="普通時間から控除",AL9,IF($AV$14="時間が長い方を優先的に控除",AM9,IF($AV$14="深夜時間から優先的に控除",AN9,"？？？？"))))</f>
        <v/>
      </c>
      <c r="AG9" s="34" t="str">
        <f t="shared" ref="AG9:AG39" si="13">IF(J9&lt;$AV$7,$AV$7,J9)</f>
        <v/>
      </c>
      <c r="AH9" s="34" t="str">
        <f t="shared" ref="AH9:AH39" si="14">IF(OR(K9&lt;$AV$7,K9=""),"",IF(K9&gt;$AX$7,$AX$7,K9))</f>
        <v/>
      </c>
      <c r="AI9" s="34" t="str">
        <f t="shared" ref="AI9:AI39" si="15">IF(OR(K9&lt;&gt;"",J9&lt;&gt;""),K9-J9,"")</f>
        <v/>
      </c>
      <c r="AJ9" s="34" t="str">
        <f>IF(AND(AI9&lt;&gt;"",AK9&lt;&gt;""),AI9-AK9,"")</f>
        <v/>
      </c>
      <c r="AK9" s="34" t="str">
        <f>IF(AH9&lt;&gt;"",AH9-AG9,"")</f>
        <v/>
      </c>
      <c r="AL9" s="34" t="str">
        <f t="shared" ref="AL9:AL39" si="16">IF(AK9&lt;&gt;"",IF(AJ9&lt;=L9,AI9-L9,AK9),"")</f>
        <v/>
      </c>
      <c r="AM9" s="34" t="str">
        <f t="shared" ref="AM9:AM39" si="17">IF(AK9&lt;&gt;"",IF(AJ9&gt;AK9,AK9,IF(OR(AK9&lt;L9,AK9=L9),0,AK9-L9)),"")</f>
        <v/>
      </c>
      <c r="AN9" s="34" t="str">
        <f t="shared" ref="AN9:AN39" si="18">IF(AK9&lt;&gt;"",IF(OR(AK9&lt;L9,AK9=L9),0,AK9-L9),"")</f>
        <v/>
      </c>
      <c r="AO9" s="34" t="str">
        <f t="shared" ref="AO9:AO39" si="19">IF(AJ9&lt;&gt;"",W9-AA9,"")</f>
        <v/>
      </c>
      <c r="AP9" s="34" t="str">
        <f t="shared" ref="AP9:AP39" si="20">IF(A9&lt;&gt;"",TEXT(A9,"aaa"),"")</f>
        <v/>
      </c>
      <c r="AQ9" s="34" t="str">
        <f t="shared" ref="AQ9:AQ39" si="21">IF(OR(AP9="土",AP9="日"),W9,"")</f>
        <v/>
      </c>
      <c r="AR9" s="34" t="str">
        <f t="shared" ref="AR9:AR39" si="22">IF(X9="●",W9,"")</f>
        <v/>
      </c>
      <c r="AS9" s="34" t="str">
        <f>IF(AQ9&lt;&gt;"",AQ9,IF(AR9&lt;&gt;"",AR9,""))</f>
        <v/>
      </c>
      <c r="AT9" s="15"/>
      <c r="AU9" s="8" t="s">
        <v>100</v>
      </c>
      <c r="AZ9" s="35"/>
    </row>
    <row r="10" spans="1:52" x14ac:dyDescent="0.15">
      <c r="A10" s="26"/>
      <c r="B10" s="2"/>
      <c r="C10" s="6"/>
      <c r="D10" s="5"/>
      <c r="E10" s="5"/>
      <c r="F10" s="52"/>
      <c r="G10" s="6"/>
      <c r="H10" s="6"/>
      <c r="I10" s="60" t="str">
        <f t="shared" ref="I10:I39" si="23">IF(AND(H10=1,G10=1),"直行・直帰",IF(H10=1,"直帰",IF(G10=1,"直行",IF(OR(AND(D10="",E10=""),AND(D10&lt;&gt;"",E10&lt;&gt;"",D10&lt;E10)),"",IF(OR(D10="",E10="",D10&gt;E10),"ERROR","")))))</f>
        <v/>
      </c>
      <c r="J10" s="46" t="str">
        <f t="shared" si="0"/>
        <v/>
      </c>
      <c r="K10" s="46" t="str">
        <f>IF(H10=1,$AV$21,IF(E10="","",FLOOR(E10,TIME(0,$AV$5,0))))</f>
        <v/>
      </c>
      <c r="L10" s="46" t="str">
        <f t="shared" ref="L10:L15" si="24">IF(OR(J10&lt;&gt;"",K10&lt;&gt;""),IF(F10&lt;&gt;"",TIME(0,CEILING(F10,$AV$12),0),TIME(0,$AV$10,0)),"")</f>
        <v/>
      </c>
      <c r="M10" s="46" t="str">
        <f t="shared" si="1"/>
        <v/>
      </c>
      <c r="N10" s="46" t="str">
        <f t="shared" si="2"/>
        <v/>
      </c>
      <c r="O10" s="46" t="str">
        <f t="shared" si="3"/>
        <v/>
      </c>
      <c r="P10" s="46" t="str">
        <f t="shared" si="4"/>
        <v/>
      </c>
      <c r="Q10" s="46" t="str">
        <f t="shared" si="5"/>
        <v/>
      </c>
      <c r="R10" s="46" t="str">
        <f t="shared" si="6"/>
        <v/>
      </c>
      <c r="S10" s="46" t="str">
        <f t="shared" ref="S10:S39" si="25">IF(AD10&lt;&gt;"",IF(V10&lt;&gt;"",AD10-V10,AD10),"")</f>
        <v/>
      </c>
      <c r="T10" s="46" t="str">
        <f t="shared" si="7"/>
        <v/>
      </c>
      <c r="U10" s="46" t="str">
        <f t="shared" ref="U10:U39" si="26">IF(AND(AC10&gt;$AZ$31,T10&lt;&gt;""),AC10-$AZ$31,"")</f>
        <v/>
      </c>
      <c r="V10" s="46" t="str">
        <f t="shared" ref="V10:V39" si="27">IF(AND(T10&lt;&gt;0,AD10&lt;&gt;""),IF(T10&gt;AD10,AD10,T10),"")</f>
        <v/>
      </c>
      <c r="W10" s="46" t="str">
        <f t="shared" si="8"/>
        <v/>
      </c>
      <c r="X10" s="27"/>
      <c r="Y10" s="46" t="str">
        <f t="shared" ref="Y10:Y39" si="28">IF(AB10="",W10,"")</f>
        <v/>
      </c>
      <c r="Z10" s="46" t="str">
        <f t="shared" si="9"/>
        <v/>
      </c>
      <c r="AA10" s="46" t="str">
        <f t="shared" si="10"/>
        <v/>
      </c>
      <c r="AB10" s="46" t="str">
        <f t="shared" ref="AB10:AB39" si="29">IF(OR($AV$27="集計しない",$AV$27=""),"",IF($AV$27="全て任意選択",AR10,AS10))</f>
        <v/>
      </c>
      <c r="AC10" s="46" t="str">
        <f t="shared" si="11"/>
        <v/>
      </c>
      <c r="AD10" s="46" t="str">
        <f t="shared" si="12"/>
        <v/>
      </c>
      <c r="AE10" s="46" t="str">
        <f t="shared" ref="AE10:AE39" si="30">IF(AF10="",W10,W10-AF10)</f>
        <v/>
      </c>
      <c r="AF10" s="46" t="str">
        <f t="shared" ref="AF10:AF39" si="31">IF(AK10="","",IF($AV$14="普通時間から控除",AL10,IF($AV$14="時間が長い方を優先的に控除",AM10,IF($AV$14="深夜時間から優先的に控除",AN10,"？？？？"))))</f>
        <v/>
      </c>
      <c r="AG10" s="34" t="str">
        <f t="shared" si="13"/>
        <v/>
      </c>
      <c r="AH10" s="34" t="str">
        <f t="shared" si="14"/>
        <v/>
      </c>
      <c r="AI10" s="34" t="str">
        <f t="shared" si="15"/>
        <v/>
      </c>
      <c r="AJ10" s="34" t="str">
        <f t="shared" ref="AJ10:AJ39" si="32">IF(AND(AI10&lt;&gt;"",AK10&lt;&gt;""),AI10-AK10,"")</f>
        <v/>
      </c>
      <c r="AK10" s="34" t="str">
        <f t="shared" ref="AK10:AK39" si="33">IF(AH10&lt;&gt;"",AH10-AG10,"")</f>
        <v/>
      </c>
      <c r="AL10" s="34" t="str">
        <f t="shared" si="16"/>
        <v/>
      </c>
      <c r="AM10" s="34" t="str">
        <f t="shared" si="17"/>
        <v/>
      </c>
      <c r="AN10" s="34" t="str">
        <f t="shared" si="18"/>
        <v/>
      </c>
      <c r="AO10" s="34" t="str">
        <f t="shared" si="19"/>
        <v/>
      </c>
      <c r="AP10" s="34" t="str">
        <f t="shared" si="20"/>
        <v/>
      </c>
      <c r="AQ10" s="34" t="str">
        <f t="shared" si="21"/>
        <v/>
      </c>
      <c r="AR10" s="34" t="str">
        <f t="shared" si="22"/>
        <v/>
      </c>
      <c r="AS10" s="34" t="str">
        <f t="shared" ref="AS10:AS39" si="34">IF(AQ10&lt;&gt;"",AQ10,IF(AR10&lt;&gt;"",AR10,""))</f>
        <v/>
      </c>
      <c r="AT10" s="23"/>
      <c r="AU10" s="62" t="s">
        <v>99</v>
      </c>
      <c r="AV10" s="2">
        <v>60</v>
      </c>
      <c r="AW10" s="10" t="s">
        <v>101</v>
      </c>
      <c r="AY10" s="24"/>
      <c r="AZ10" s="35"/>
    </row>
    <row r="11" spans="1:52" x14ac:dyDescent="0.15">
      <c r="A11" s="26"/>
      <c r="B11" s="2"/>
      <c r="C11" s="6"/>
      <c r="D11" s="5"/>
      <c r="E11" s="5"/>
      <c r="F11" s="52"/>
      <c r="G11" s="6"/>
      <c r="H11" s="6"/>
      <c r="I11" s="60" t="str">
        <f t="shared" si="23"/>
        <v/>
      </c>
      <c r="J11" s="46" t="str">
        <f t="shared" si="0"/>
        <v/>
      </c>
      <c r="K11" s="46" t="str">
        <f t="shared" ref="K11:K12" si="35">IF(H11=1,$AV$21,IF(E11="","",FLOOR(E11,TIME(0,$AV$5,0))))</f>
        <v/>
      </c>
      <c r="L11" s="46" t="str">
        <f t="shared" si="24"/>
        <v/>
      </c>
      <c r="M11" s="46" t="str">
        <f t="shared" si="1"/>
        <v/>
      </c>
      <c r="N11" s="46" t="str">
        <f t="shared" si="2"/>
        <v/>
      </c>
      <c r="O11" s="46" t="str">
        <f t="shared" si="3"/>
        <v/>
      </c>
      <c r="P11" s="46" t="str">
        <f t="shared" si="4"/>
        <v/>
      </c>
      <c r="Q11" s="46" t="str">
        <f t="shared" si="5"/>
        <v/>
      </c>
      <c r="R11" s="46" t="str">
        <f t="shared" si="6"/>
        <v/>
      </c>
      <c r="S11" s="46" t="str">
        <f t="shared" si="25"/>
        <v/>
      </c>
      <c r="T11" s="46" t="str">
        <f t="shared" si="7"/>
        <v/>
      </c>
      <c r="U11" s="46" t="str">
        <f t="shared" si="26"/>
        <v/>
      </c>
      <c r="V11" s="46" t="str">
        <f t="shared" si="27"/>
        <v/>
      </c>
      <c r="W11" s="46" t="str">
        <f t="shared" si="8"/>
        <v/>
      </c>
      <c r="X11" s="27"/>
      <c r="Y11" s="46" t="str">
        <f t="shared" si="28"/>
        <v/>
      </c>
      <c r="Z11" s="46" t="str">
        <f t="shared" si="9"/>
        <v/>
      </c>
      <c r="AA11" s="46" t="str">
        <f t="shared" si="10"/>
        <v/>
      </c>
      <c r="AB11" s="46" t="str">
        <f t="shared" si="29"/>
        <v/>
      </c>
      <c r="AC11" s="46" t="str">
        <f t="shared" si="11"/>
        <v/>
      </c>
      <c r="AD11" s="46" t="str">
        <f t="shared" si="12"/>
        <v/>
      </c>
      <c r="AE11" s="46" t="str">
        <f t="shared" si="30"/>
        <v/>
      </c>
      <c r="AF11" s="46" t="str">
        <f t="shared" si="31"/>
        <v/>
      </c>
      <c r="AG11" s="34" t="str">
        <f t="shared" si="13"/>
        <v/>
      </c>
      <c r="AH11" s="34" t="str">
        <f t="shared" si="14"/>
        <v/>
      </c>
      <c r="AI11" s="34" t="str">
        <f t="shared" si="15"/>
        <v/>
      </c>
      <c r="AJ11" s="34" t="str">
        <f t="shared" si="32"/>
        <v/>
      </c>
      <c r="AK11" s="34" t="str">
        <f t="shared" si="33"/>
        <v/>
      </c>
      <c r="AL11" s="34" t="str">
        <f t="shared" si="16"/>
        <v/>
      </c>
      <c r="AM11" s="34" t="str">
        <f t="shared" si="17"/>
        <v/>
      </c>
      <c r="AN11" s="34" t="str">
        <f t="shared" si="18"/>
        <v/>
      </c>
      <c r="AO11" s="34" t="str">
        <f t="shared" si="19"/>
        <v/>
      </c>
      <c r="AP11" s="34" t="str">
        <f t="shared" si="20"/>
        <v/>
      </c>
      <c r="AQ11" s="34" t="str">
        <f t="shared" si="21"/>
        <v/>
      </c>
      <c r="AR11" s="34" t="str">
        <f t="shared" si="22"/>
        <v/>
      </c>
      <c r="AS11" s="34" t="str">
        <f t="shared" si="34"/>
        <v/>
      </c>
      <c r="AT11" s="23"/>
      <c r="AU11" s="51"/>
      <c r="AV11" s="50"/>
      <c r="AY11" s="24"/>
      <c r="AZ11" s="35"/>
    </row>
    <row r="12" spans="1:52" x14ac:dyDescent="0.15">
      <c r="A12" s="26"/>
      <c r="B12" s="2"/>
      <c r="C12" s="6"/>
      <c r="D12" s="5"/>
      <c r="E12" s="5"/>
      <c r="F12" s="52"/>
      <c r="G12" s="6"/>
      <c r="H12" s="6"/>
      <c r="I12" s="60" t="str">
        <f t="shared" si="23"/>
        <v/>
      </c>
      <c r="J12" s="46" t="str">
        <f t="shared" si="0"/>
        <v/>
      </c>
      <c r="K12" s="46" t="str">
        <f t="shared" si="35"/>
        <v/>
      </c>
      <c r="L12" s="46" t="str">
        <f t="shared" si="24"/>
        <v/>
      </c>
      <c r="M12" s="46" t="str">
        <f t="shared" si="1"/>
        <v/>
      </c>
      <c r="N12" s="46" t="str">
        <f t="shared" si="2"/>
        <v/>
      </c>
      <c r="O12" s="46" t="str">
        <f t="shared" si="3"/>
        <v/>
      </c>
      <c r="P12" s="46" t="str">
        <f t="shared" si="4"/>
        <v/>
      </c>
      <c r="Q12" s="46" t="str">
        <f t="shared" si="5"/>
        <v/>
      </c>
      <c r="R12" s="46" t="str">
        <f t="shared" si="6"/>
        <v/>
      </c>
      <c r="S12" s="46" t="str">
        <f t="shared" si="25"/>
        <v/>
      </c>
      <c r="T12" s="46" t="str">
        <f t="shared" si="7"/>
        <v/>
      </c>
      <c r="U12" s="46" t="str">
        <f t="shared" si="26"/>
        <v/>
      </c>
      <c r="V12" s="46" t="str">
        <f t="shared" si="27"/>
        <v/>
      </c>
      <c r="W12" s="46" t="str">
        <f t="shared" si="8"/>
        <v/>
      </c>
      <c r="X12" s="27"/>
      <c r="Y12" s="46" t="str">
        <f t="shared" si="28"/>
        <v/>
      </c>
      <c r="Z12" s="46" t="str">
        <f t="shared" si="9"/>
        <v/>
      </c>
      <c r="AA12" s="46" t="str">
        <f t="shared" si="10"/>
        <v/>
      </c>
      <c r="AB12" s="46" t="str">
        <f t="shared" si="29"/>
        <v/>
      </c>
      <c r="AC12" s="46" t="str">
        <f t="shared" si="11"/>
        <v/>
      </c>
      <c r="AD12" s="46" t="str">
        <f t="shared" si="12"/>
        <v/>
      </c>
      <c r="AE12" s="46" t="str">
        <f t="shared" si="30"/>
        <v/>
      </c>
      <c r="AF12" s="46" t="str">
        <f t="shared" si="31"/>
        <v/>
      </c>
      <c r="AG12" s="34" t="str">
        <f t="shared" si="13"/>
        <v/>
      </c>
      <c r="AH12" s="34" t="str">
        <f t="shared" si="14"/>
        <v/>
      </c>
      <c r="AI12" s="34" t="str">
        <f t="shared" si="15"/>
        <v/>
      </c>
      <c r="AJ12" s="34" t="str">
        <f t="shared" si="32"/>
        <v/>
      </c>
      <c r="AK12" s="34" t="str">
        <f t="shared" si="33"/>
        <v/>
      </c>
      <c r="AL12" s="34" t="str">
        <f t="shared" si="16"/>
        <v/>
      </c>
      <c r="AM12" s="34" t="str">
        <f t="shared" si="17"/>
        <v/>
      </c>
      <c r="AN12" s="34" t="str">
        <f t="shared" si="18"/>
        <v/>
      </c>
      <c r="AO12" s="34" t="str">
        <f t="shared" si="19"/>
        <v/>
      </c>
      <c r="AP12" s="34" t="str">
        <f t="shared" si="20"/>
        <v/>
      </c>
      <c r="AQ12" s="34" t="str">
        <f t="shared" si="21"/>
        <v/>
      </c>
      <c r="AR12" s="34" t="str">
        <f t="shared" si="22"/>
        <v/>
      </c>
      <c r="AS12" s="34" t="str">
        <f t="shared" si="34"/>
        <v/>
      </c>
      <c r="AT12" s="23"/>
      <c r="AU12" s="63" t="s">
        <v>115</v>
      </c>
      <c r="AV12" s="2">
        <v>15</v>
      </c>
      <c r="AW12" s="10" t="s">
        <v>101</v>
      </c>
      <c r="AY12" s="24"/>
      <c r="AZ12" s="35"/>
    </row>
    <row r="13" spans="1:52" x14ac:dyDescent="0.15">
      <c r="A13" s="26"/>
      <c r="B13" s="2"/>
      <c r="C13" s="6"/>
      <c r="D13" s="5"/>
      <c r="E13" s="5"/>
      <c r="F13" s="52"/>
      <c r="G13" s="6"/>
      <c r="H13" s="6"/>
      <c r="I13" s="60" t="str">
        <f t="shared" si="23"/>
        <v/>
      </c>
      <c r="J13" s="46" t="str">
        <f t="shared" si="0"/>
        <v/>
      </c>
      <c r="K13" s="46" t="str">
        <f t="shared" ref="K13:K39" si="36">IF(H13=1,$AV$21,IF(E13="","",FLOOR(E13,TIME(0,$AV$5,0))))</f>
        <v/>
      </c>
      <c r="L13" s="46" t="str">
        <f t="shared" si="24"/>
        <v/>
      </c>
      <c r="M13" s="46" t="str">
        <f t="shared" si="1"/>
        <v/>
      </c>
      <c r="N13" s="46" t="str">
        <f t="shared" si="2"/>
        <v/>
      </c>
      <c r="O13" s="46" t="str">
        <f t="shared" si="3"/>
        <v/>
      </c>
      <c r="P13" s="46" t="str">
        <f t="shared" si="4"/>
        <v/>
      </c>
      <c r="Q13" s="46" t="str">
        <f t="shared" si="5"/>
        <v/>
      </c>
      <c r="R13" s="46" t="str">
        <f t="shared" si="6"/>
        <v/>
      </c>
      <c r="S13" s="46" t="str">
        <f t="shared" si="25"/>
        <v/>
      </c>
      <c r="T13" s="46" t="str">
        <f t="shared" si="7"/>
        <v/>
      </c>
      <c r="U13" s="46" t="str">
        <f t="shared" si="26"/>
        <v/>
      </c>
      <c r="V13" s="46" t="str">
        <f t="shared" si="27"/>
        <v/>
      </c>
      <c r="W13" s="46" t="str">
        <f t="shared" si="8"/>
        <v/>
      </c>
      <c r="X13" s="27"/>
      <c r="Y13" s="46" t="str">
        <f t="shared" si="28"/>
        <v/>
      </c>
      <c r="Z13" s="46" t="str">
        <f t="shared" si="9"/>
        <v/>
      </c>
      <c r="AA13" s="46" t="str">
        <f t="shared" si="10"/>
        <v/>
      </c>
      <c r="AB13" s="46" t="str">
        <f t="shared" si="29"/>
        <v/>
      </c>
      <c r="AC13" s="46" t="str">
        <f t="shared" si="11"/>
        <v/>
      </c>
      <c r="AD13" s="46" t="str">
        <f t="shared" si="12"/>
        <v/>
      </c>
      <c r="AE13" s="46" t="str">
        <f t="shared" si="30"/>
        <v/>
      </c>
      <c r="AF13" s="46" t="str">
        <f t="shared" si="31"/>
        <v/>
      </c>
      <c r="AG13" s="34" t="str">
        <f t="shared" si="13"/>
        <v/>
      </c>
      <c r="AH13" s="34" t="str">
        <f t="shared" si="14"/>
        <v/>
      </c>
      <c r="AI13" s="34" t="str">
        <f t="shared" si="15"/>
        <v/>
      </c>
      <c r="AJ13" s="34" t="str">
        <f t="shared" si="32"/>
        <v/>
      </c>
      <c r="AK13" s="34" t="str">
        <f t="shared" si="33"/>
        <v/>
      </c>
      <c r="AL13" s="34" t="str">
        <f t="shared" si="16"/>
        <v/>
      </c>
      <c r="AM13" s="34" t="str">
        <f t="shared" si="17"/>
        <v/>
      </c>
      <c r="AN13" s="34" t="str">
        <f t="shared" si="18"/>
        <v/>
      </c>
      <c r="AO13" s="34" t="str">
        <f t="shared" si="19"/>
        <v/>
      </c>
      <c r="AP13" s="34" t="str">
        <f t="shared" si="20"/>
        <v/>
      </c>
      <c r="AQ13" s="34" t="str">
        <f t="shared" si="21"/>
        <v/>
      </c>
      <c r="AR13" s="34" t="str">
        <f t="shared" si="22"/>
        <v/>
      </c>
      <c r="AS13" s="34" t="str">
        <f t="shared" si="34"/>
        <v/>
      </c>
      <c r="AT13" s="23"/>
      <c r="AZ13" s="35"/>
    </row>
    <row r="14" spans="1:52" x14ac:dyDescent="0.15">
      <c r="A14" s="26"/>
      <c r="B14" s="2"/>
      <c r="C14" s="6"/>
      <c r="D14" s="5"/>
      <c r="E14" s="5"/>
      <c r="F14" s="52"/>
      <c r="G14" s="6"/>
      <c r="H14" s="6"/>
      <c r="I14" s="60" t="str">
        <f t="shared" si="23"/>
        <v/>
      </c>
      <c r="J14" s="46" t="str">
        <f t="shared" si="0"/>
        <v/>
      </c>
      <c r="K14" s="46" t="str">
        <f t="shared" si="36"/>
        <v/>
      </c>
      <c r="L14" s="46" t="str">
        <f t="shared" si="24"/>
        <v/>
      </c>
      <c r="M14" s="46" t="str">
        <f t="shared" si="1"/>
        <v/>
      </c>
      <c r="N14" s="46" t="str">
        <f t="shared" si="2"/>
        <v/>
      </c>
      <c r="O14" s="46" t="str">
        <f t="shared" si="3"/>
        <v/>
      </c>
      <c r="P14" s="46" t="str">
        <f t="shared" si="4"/>
        <v/>
      </c>
      <c r="Q14" s="46" t="str">
        <f t="shared" si="5"/>
        <v/>
      </c>
      <c r="R14" s="46" t="str">
        <f t="shared" si="6"/>
        <v/>
      </c>
      <c r="S14" s="46" t="str">
        <f t="shared" si="25"/>
        <v/>
      </c>
      <c r="T14" s="46" t="str">
        <f t="shared" si="7"/>
        <v/>
      </c>
      <c r="U14" s="46" t="str">
        <f t="shared" si="26"/>
        <v/>
      </c>
      <c r="V14" s="46" t="str">
        <f t="shared" si="27"/>
        <v/>
      </c>
      <c r="W14" s="46" t="str">
        <f t="shared" si="8"/>
        <v/>
      </c>
      <c r="X14" s="27"/>
      <c r="Y14" s="46" t="str">
        <f t="shared" si="28"/>
        <v/>
      </c>
      <c r="Z14" s="46" t="str">
        <f t="shared" si="9"/>
        <v/>
      </c>
      <c r="AA14" s="46" t="str">
        <f t="shared" si="10"/>
        <v/>
      </c>
      <c r="AB14" s="46" t="str">
        <f t="shared" si="29"/>
        <v/>
      </c>
      <c r="AC14" s="46" t="str">
        <f t="shared" si="11"/>
        <v/>
      </c>
      <c r="AD14" s="46" t="str">
        <f t="shared" si="12"/>
        <v/>
      </c>
      <c r="AE14" s="46" t="str">
        <f t="shared" si="30"/>
        <v/>
      </c>
      <c r="AF14" s="46" t="str">
        <f t="shared" si="31"/>
        <v/>
      </c>
      <c r="AG14" s="34" t="str">
        <f t="shared" si="13"/>
        <v/>
      </c>
      <c r="AH14" s="34" t="str">
        <f t="shared" si="14"/>
        <v/>
      </c>
      <c r="AI14" s="34" t="str">
        <f t="shared" si="15"/>
        <v/>
      </c>
      <c r="AJ14" s="34" t="str">
        <f t="shared" si="32"/>
        <v/>
      </c>
      <c r="AK14" s="34" t="str">
        <f t="shared" si="33"/>
        <v/>
      </c>
      <c r="AL14" s="34" t="str">
        <f t="shared" si="16"/>
        <v/>
      </c>
      <c r="AM14" s="34" t="str">
        <f t="shared" si="17"/>
        <v/>
      </c>
      <c r="AN14" s="34" t="str">
        <f t="shared" si="18"/>
        <v/>
      </c>
      <c r="AO14" s="34" t="str">
        <f t="shared" si="19"/>
        <v/>
      </c>
      <c r="AP14" s="34" t="str">
        <f t="shared" si="20"/>
        <v/>
      </c>
      <c r="AQ14" s="34" t="str">
        <f t="shared" si="21"/>
        <v/>
      </c>
      <c r="AR14" s="34" t="str">
        <f t="shared" si="22"/>
        <v/>
      </c>
      <c r="AS14" s="34" t="str">
        <f t="shared" si="34"/>
        <v/>
      </c>
      <c r="AT14" s="23"/>
      <c r="AU14" s="62" t="s">
        <v>24</v>
      </c>
      <c r="AV14" s="98" t="s">
        <v>28</v>
      </c>
      <c r="AW14" s="99"/>
      <c r="AX14" s="99"/>
      <c r="AY14" s="100"/>
      <c r="AZ14" s="35" t="s">
        <v>26</v>
      </c>
    </row>
    <row r="15" spans="1:52" x14ac:dyDescent="0.15">
      <c r="A15" s="26"/>
      <c r="B15" s="2"/>
      <c r="C15" s="6"/>
      <c r="D15" s="5"/>
      <c r="E15" s="5"/>
      <c r="F15" s="52"/>
      <c r="G15" s="6"/>
      <c r="H15" s="6"/>
      <c r="I15" s="60" t="str">
        <f t="shared" si="23"/>
        <v/>
      </c>
      <c r="J15" s="46" t="str">
        <f t="shared" si="0"/>
        <v/>
      </c>
      <c r="K15" s="46" t="str">
        <f t="shared" si="36"/>
        <v/>
      </c>
      <c r="L15" s="46" t="str">
        <f t="shared" si="24"/>
        <v/>
      </c>
      <c r="M15" s="46" t="str">
        <f t="shared" si="1"/>
        <v/>
      </c>
      <c r="N15" s="46" t="str">
        <f t="shared" si="2"/>
        <v/>
      </c>
      <c r="O15" s="46" t="str">
        <f t="shared" si="3"/>
        <v/>
      </c>
      <c r="P15" s="46" t="str">
        <f t="shared" si="4"/>
        <v/>
      </c>
      <c r="Q15" s="46" t="str">
        <f t="shared" si="5"/>
        <v/>
      </c>
      <c r="R15" s="46" t="str">
        <f t="shared" si="6"/>
        <v/>
      </c>
      <c r="S15" s="46" t="str">
        <f t="shared" si="25"/>
        <v/>
      </c>
      <c r="T15" s="46" t="str">
        <f t="shared" si="7"/>
        <v/>
      </c>
      <c r="U15" s="46" t="str">
        <f t="shared" si="26"/>
        <v/>
      </c>
      <c r="V15" s="46" t="str">
        <f t="shared" si="27"/>
        <v/>
      </c>
      <c r="W15" s="46" t="str">
        <f t="shared" si="8"/>
        <v/>
      </c>
      <c r="X15" s="27"/>
      <c r="Y15" s="46" t="str">
        <f t="shared" si="28"/>
        <v/>
      </c>
      <c r="Z15" s="46" t="str">
        <f t="shared" si="9"/>
        <v/>
      </c>
      <c r="AA15" s="46" t="str">
        <f t="shared" si="10"/>
        <v/>
      </c>
      <c r="AB15" s="46" t="str">
        <f t="shared" si="29"/>
        <v/>
      </c>
      <c r="AC15" s="46" t="str">
        <f t="shared" si="11"/>
        <v/>
      </c>
      <c r="AD15" s="46" t="str">
        <f t="shared" si="12"/>
        <v/>
      </c>
      <c r="AE15" s="46" t="str">
        <f t="shared" si="30"/>
        <v/>
      </c>
      <c r="AF15" s="46" t="str">
        <f t="shared" si="31"/>
        <v/>
      </c>
      <c r="AG15" s="34" t="str">
        <f t="shared" si="13"/>
        <v/>
      </c>
      <c r="AH15" s="34" t="str">
        <f t="shared" si="14"/>
        <v/>
      </c>
      <c r="AI15" s="34" t="str">
        <f t="shared" si="15"/>
        <v/>
      </c>
      <c r="AJ15" s="34" t="str">
        <f t="shared" si="32"/>
        <v/>
      </c>
      <c r="AK15" s="34" t="str">
        <f t="shared" si="33"/>
        <v/>
      </c>
      <c r="AL15" s="34" t="str">
        <f t="shared" si="16"/>
        <v/>
      </c>
      <c r="AM15" s="34" t="str">
        <f t="shared" si="17"/>
        <v/>
      </c>
      <c r="AN15" s="34" t="str">
        <f t="shared" si="18"/>
        <v/>
      </c>
      <c r="AO15" s="34" t="str">
        <f t="shared" si="19"/>
        <v/>
      </c>
      <c r="AP15" s="34" t="str">
        <f t="shared" si="20"/>
        <v/>
      </c>
      <c r="AQ15" s="34" t="str">
        <f t="shared" si="21"/>
        <v/>
      </c>
      <c r="AR15" s="34" t="str">
        <f t="shared" si="22"/>
        <v/>
      </c>
      <c r="AS15" s="34" t="str">
        <f t="shared" si="34"/>
        <v/>
      </c>
      <c r="AT15" s="23"/>
      <c r="AU15" s="101"/>
      <c r="AV15" s="101"/>
      <c r="AZ15" s="35" t="s">
        <v>27</v>
      </c>
    </row>
    <row r="16" spans="1:52" x14ac:dyDescent="0.15">
      <c r="A16" s="26"/>
      <c r="B16" s="2"/>
      <c r="C16" s="6"/>
      <c r="D16" s="5"/>
      <c r="E16" s="5"/>
      <c r="F16" s="52"/>
      <c r="G16" s="6"/>
      <c r="H16" s="6"/>
      <c r="I16" s="60" t="str">
        <f t="shared" si="23"/>
        <v/>
      </c>
      <c r="J16" s="46" t="str">
        <f t="shared" si="0"/>
        <v/>
      </c>
      <c r="K16" s="46" t="str">
        <f t="shared" si="36"/>
        <v/>
      </c>
      <c r="L16" s="46" t="str">
        <f t="shared" ref="L16:L39" si="37">IF(OR(J16&lt;&gt;"",K16&lt;&gt;""),IF(F16&lt;&gt;"",TIME(0,CEILING(F16,$AV$12),0),TIME(0,$AV$10,0)),"")</f>
        <v/>
      </c>
      <c r="M16" s="46" t="str">
        <f t="shared" si="1"/>
        <v/>
      </c>
      <c r="N16" s="46" t="str">
        <f t="shared" si="2"/>
        <v/>
      </c>
      <c r="O16" s="46" t="str">
        <f t="shared" si="3"/>
        <v/>
      </c>
      <c r="P16" s="46" t="str">
        <f t="shared" si="4"/>
        <v/>
      </c>
      <c r="Q16" s="46" t="str">
        <f t="shared" si="5"/>
        <v/>
      </c>
      <c r="R16" s="46" t="str">
        <f t="shared" si="6"/>
        <v/>
      </c>
      <c r="S16" s="46" t="str">
        <f t="shared" si="25"/>
        <v/>
      </c>
      <c r="T16" s="46" t="str">
        <f t="shared" si="7"/>
        <v/>
      </c>
      <c r="U16" s="46" t="str">
        <f t="shared" si="26"/>
        <v/>
      </c>
      <c r="V16" s="46" t="str">
        <f t="shared" si="27"/>
        <v/>
      </c>
      <c r="W16" s="46" t="str">
        <f t="shared" si="8"/>
        <v/>
      </c>
      <c r="X16" s="27"/>
      <c r="Y16" s="46" t="str">
        <f t="shared" si="28"/>
        <v/>
      </c>
      <c r="Z16" s="46" t="str">
        <f t="shared" si="9"/>
        <v/>
      </c>
      <c r="AA16" s="46" t="str">
        <f t="shared" si="10"/>
        <v/>
      </c>
      <c r="AB16" s="46" t="str">
        <f t="shared" si="29"/>
        <v/>
      </c>
      <c r="AC16" s="46" t="str">
        <f t="shared" si="11"/>
        <v/>
      </c>
      <c r="AD16" s="46" t="str">
        <f t="shared" si="12"/>
        <v/>
      </c>
      <c r="AE16" s="46" t="str">
        <f t="shared" si="30"/>
        <v/>
      </c>
      <c r="AF16" s="46" t="str">
        <f t="shared" si="31"/>
        <v/>
      </c>
      <c r="AG16" s="34" t="str">
        <f t="shared" si="13"/>
        <v/>
      </c>
      <c r="AH16" s="34" t="str">
        <f t="shared" si="14"/>
        <v/>
      </c>
      <c r="AI16" s="34" t="str">
        <f t="shared" si="15"/>
        <v/>
      </c>
      <c r="AJ16" s="34" t="str">
        <f t="shared" si="32"/>
        <v/>
      </c>
      <c r="AK16" s="34" t="str">
        <f t="shared" si="33"/>
        <v/>
      </c>
      <c r="AL16" s="34" t="str">
        <f t="shared" si="16"/>
        <v/>
      </c>
      <c r="AM16" s="34" t="str">
        <f t="shared" si="17"/>
        <v/>
      </c>
      <c r="AN16" s="34" t="str">
        <f t="shared" si="18"/>
        <v/>
      </c>
      <c r="AO16" s="34" t="str">
        <f t="shared" si="19"/>
        <v/>
      </c>
      <c r="AP16" s="34" t="str">
        <f t="shared" si="20"/>
        <v/>
      </c>
      <c r="AQ16" s="34" t="str">
        <f t="shared" si="21"/>
        <v/>
      </c>
      <c r="AR16" s="34" t="str">
        <f t="shared" si="22"/>
        <v/>
      </c>
      <c r="AS16" s="34" t="str">
        <f t="shared" si="34"/>
        <v/>
      </c>
      <c r="AT16" s="23"/>
      <c r="AZ16" s="35" t="s">
        <v>28</v>
      </c>
    </row>
    <row r="17" spans="1:52" x14ac:dyDescent="0.15">
      <c r="A17" s="26"/>
      <c r="B17" s="2"/>
      <c r="C17" s="6"/>
      <c r="D17" s="5"/>
      <c r="E17" s="5"/>
      <c r="F17" s="52"/>
      <c r="G17" s="6"/>
      <c r="H17" s="6"/>
      <c r="I17" s="60" t="str">
        <f t="shared" si="23"/>
        <v/>
      </c>
      <c r="J17" s="46" t="str">
        <f t="shared" si="0"/>
        <v/>
      </c>
      <c r="K17" s="46" t="str">
        <f t="shared" si="36"/>
        <v/>
      </c>
      <c r="L17" s="46" t="str">
        <f t="shared" si="37"/>
        <v/>
      </c>
      <c r="M17" s="46" t="str">
        <f t="shared" si="1"/>
        <v/>
      </c>
      <c r="N17" s="46" t="str">
        <f t="shared" si="2"/>
        <v/>
      </c>
      <c r="O17" s="46" t="str">
        <f t="shared" si="3"/>
        <v/>
      </c>
      <c r="P17" s="46" t="str">
        <f t="shared" si="4"/>
        <v/>
      </c>
      <c r="Q17" s="46" t="str">
        <f t="shared" si="5"/>
        <v/>
      </c>
      <c r="R17" s="46" t="str">
        <f t="shared" si="6"/>
        <v/>
      </c>
      <c r="S17" s="46" t="str">
        <f t="shared" si="25"/>
        <v/>
      </c>
      <c r="T17" s="46" t="str">
        <f t="shared" si="7"/>
        <v/>
      </c>
      <c r="U17" s="46" t="str">
        <f t="shared" si="26"/>
        <v/>
      </c>
      <c r="V17" s="46" t="str">
        <f t="shared" si="27"/>
        <v/>
      </c>
      <c r="W17" s="46" t="str">
        <f t="shared" si="8"/>
        <v/>
      </c>
      <c r="X17" s="27"/>
      <c r="Y17" s="46" t="str">
        <f t="shared" si="28"/>
        <v/>
      </c>
      <c r="Z17" s="46" t="str">
        <f t="shared" si="9"/>
        <v/>
      </c>
      <c r="AA17" s="46" t="str">
        <f t="shared" si="10"/>
        <v/>
      </c>
      <c r="AB17" s="46" t="str">
        <f t="shared" si="29"/>
        <v/>
      </c>
      <c r="AC17" s="46" t="str">
        <f t="shared" si="11"/>
        <v/>
      </c>
      <c r="AD17" s="46" t="str">
        <f t="shared" si="12"/>
        <v/>
      </c>
      <c r="AE17" s="46" t="str">
        <f t="shared" si="30"/>
        <v/>
      </c>
      <c r="AF17" s="46" t="str">
        <f t="shared" si="31"/>
        <v/>
      </c>
      <c r="AG17" s="34" t="str">
        <f t="shared" si="13"/>
        <v/>
      </c>
      <c r="AH17" s="34" t="str">
        <f t="shared" si="14"/>
        <v/>
      </c>
      <c r="AI17" s="34" t="str">
        <f t="shared" si="15"/>
        <v/>
      </c>
      <c r="AJ17" s="34" t="str">
        <f t="shared" si="32"/>
        <v/>
      </c>
      <c r="AK17" s="34" t="str">
        <f t="shared" si="33"/>
        <v/>
      </c>
      <c r="AL17" s="34" t="str">
        <f t="shared" si="16"/>
        <v/>
      </c>
      <c r="AM17" s="34" t="str">
        <f t="shared" si="17"/>
        <v/>
      </c>
      <c r="AN17" s="34" t="str">
        <f t="shared" si="18"/>
        <v/>
      </c>
      <c r="AO17" s="34" t="str">
        <f t="shared" si="19"/>
        <v/>
      </c>
      <c r="AP17" s="34" t="str">
        <f t="shared" si="20"/>
        <v/>
      </c>
      <c r="AQ17" s="34" t="str">
        <f t="shared" si="21"/>
        <v/>
      </c>
      <c r="AR17" s="34" t="str">
        <f t="shared" si="22"/>
        <v/>
      </c>
      <c r="AS17" s="34" t="str">
        <f t="shared" si="34"/>
        <v/>
      </c>
      <c r="AT17" s="23"/>
      <c r="AZ17" s="35"/>
    </row>
    <row r="18" spans="1:52" x14ac:dyDescent="0.15">
      <c r="A18" s="26"/>
      <c r="B18" s="2"/>
      <c r="C18" s="6"/>
      <c r="D18" s="5"/>
      <c r="E18" s="5"/>
      <c r="F18" s="52"/>
      <c r="G18" s="6"/>
      <c r="H18" s="6"/>
      <c r="I18" s="60" t="str">
        <f t="shared" si="23"/>
        <v/>
      </c>
      <c r="J18" s="46" t="str">
        <f t="shared" si="0"/>
        <v/>
      </c>
      <c r="K18" s="46" t="str">
        <f t="shared" si="36"/>
        <v/>
      </c>
      <c r="L18" s="46" t="str">
        <f t="shared" si="37"/>
        <v/>
      </c>
      <c r="M18" s="46" t="str">
        <f t="shared" si="1"/>
        <v/>
      </c>
      <c r="N18" s="46" t="str">
        <f t="shared" si="2"/>
        <v/>
      </c>
      <c r="O18" s="46" t="str">
        <f t="shared" si="3"/>
        <v/>
      </c>
      <c r="P18" s="46" t="str">
        <f t="shared" si="4"/>
        <v/>
      </c>
      <c r="Q18" s="46" t="str">
        <f t="shared" si="5"/>
        <v/>
      </c>
      <c r="R18" s="46" t="str">
        <f t="shared" si="6"/>
        <v/>
      </c>
      <c r="S18" s="46" t="str">
        <f t="shared" si="25"/>
        <v/>
      </c>
      <c r="T18" s="46" t="str">
        <f t="shared" si="7"/>
        <v/>
      </c>
      <c r="U18" s="46" t="str">
        <f t="shared" si="26"/>
        <v/>
      </c>
      <c r="V18" s="46" t="str">
        <f t="shared" si="27"/>
        <v/>
      </c>
      <c r="W18" s="46" t="str">
        <f t="shared" si="8"/>
        <v/>
      </c>
      <c r="X18" s="27"/>
      <c r="Y18" s="46" t="str">
        <f t="shared" si="28"/>
        <v/>
      </c>
      <c r="Z18" s="46" t="str">
        <f t="shared" si="9"/>
        <v/>
      </c>
      <c r="AA18" s="46" t="str">
        <f t="shared" si="10"/>
        <v/>
      </c>
      <c r="AB18" s="46" t="str">
        <f t="shared" si="29"/>
        <v/>
      </c>
      <c r="AC18" s="46" t="str">
        <f t="shared" si="11"/>
        <v/>
      </c>
      <c r="AD18" s="46" t="str">
        <f t="shared" si="12"/>
        <v/>
      </c>
      <c r="AE18" s="46" t="str">
        <f t="shared" si="30"/>
        <v/>
      </c>
      <c r="AF18" s="46" t="str">
        <f t="shared" si="31"/>
        <v/>
      </c>
      <c r="AG18" s="34" t="str">
        <f t="shared" si="13"/>
        <v/>
      </c>
      <c r="AH18" s="34" t="str">
        <f t="shared" si="14"/>
        <v/>
      </c>
      <c r="AI18" s="34" t="str">
        <f t="shared" si="15"/>
        <v/>
      </c>
      <c r="AJ18" s="34" t="str">
        <f t="shared" si="32"/>
        <v/>
      </c>
      <c r="AK18" s="34" t="str">
        <f t="shared" si="33"/>
        <v/>
      </c>
      <c r="AL18" s="34" t="str">
        <f t="shared" si="16"/>
        <v/>
      </c>
      <c r="AM18" s="34" t="str">
        <f t="shared" si="17"/>
        <v/>
      </c>
      <c r="AN18" s="34" t="str">
        <f t="shared" si="18"/>
        <v/>
      </c>
      <c r="AO18" s="34" t="str">
        <f t="shared" si="19"/>
        <v/>
      </c>
      <c r="AP18" s="34" t="str">
        <f t="shared" si="20"/>
        <v/>
      </c>
      <c r="AQ18" s="34" t="str">
        <f t="shared" si="21"/>
        <v/>
      </c>
      <c r="AR18" s="34" t="str">
        <f t="shared" si="22"/>
        <v/>
      </c>
      <c r="AS18" s="34" t="str">
        <f t="shared" si="34"/>
        <v/>
      </c>
      <c r="AT18" s="23"/>
      <c r="AZ18" s="35"/>
    </row>
    <row r="19" spans="1:52" x14ac:dyDescent="0.15">
      <c r="A19" s="26"/>
      <c r="B19" s="2"/>
      <c r="C19" s="6"/>
      <c r="D19" s="5"/>
      <c r="E19" s="5"/>
      <c r="F19" s="52"/>
      <c r="G19" s="6"/>
      <c r="H19" s="6"/>
      <c r="I19" s="60" t="str">
        <f t="shared" si="23"/>
        <v/>
      </c>
      <c r="J19" s="46" t="str">
        <f t="shared" si="0"/>
        <v/>
      </c>
      <c r="K19" s="46" t="str">
        <f t="shared" si="36"/>
        <v/>
      </c>
      <c r="L19" s="46" t="str">
        <f t="shared" si="37"/>
        <v/>
      </c>
      <c r="M19" s="46" t="str">
        <f t="shared" si="1"/>
        <v/>
      </c>
      <c r="N19" s="46" t="str">
        <f t="shared" si="2"/>
        <v/>
      </c>
      <c r="O19" s="46" t="str">
        <f t="shared" si="3"/>
        <v/>
      </c>
      <c r="P19" s="46" t="str">
        <f t="shared" si="4"/>
        <v/>
      </c>
      <c r="Q19" s="46" t="str">
        <f t="shared" si="5"/>
        <v/>
      </c>
      <c r="R19" s="46" t="str">
        <f t="shared" si="6"/>
        <v/>
      </c>
      <c r="S19" s="46" t="str">
        <f t="shared" si="25"/>
        <v/>
      </c>
      <c r="T19" s="46" t="str">
        <f t="shared" si="7"/>
        <v/>
      </c>
      <c r="U19" s="46" t="str">
        <f t="shared" si="26"/>
        <v/>
      </c>
      <c r="V19" s="46" t="str">
        <f t="shared" si="27"/>
        <v/>
      </c>
      <c r="W19" s="46" t="str">
        <f t="shared" si="8"/>
        <v/>
      </c>
      <c r="X19" s="27"/>
      <c r="Y19" s="46" t="str">
        <f t="shared" si="28"/>
        <v/>
      </c>
      <c r="Z19" s="46" t="str">
        <f t="shared" si="9"/>
        <v/>
      </c>
      <c r="AA19" s="46" t="str">
        <f t="shared" si="10"/>
        <v/>
      </c>
      <c r="AB19" s="46" t="str">
        <f t="shared" si="29"/>
        <v/>
      </c>
      <c r="AC19" s="46" t="str">
        <f t="shared" si="11"/>
        <v/>
      </c>
      <c r="AD19" s="46" t="str">
        <f t="shared" si="12"/>
        <v/>
      </c>
      <c r="AE19" s="46" t="str">
        <f t="shared" si="30"/>
        <v/>
      </c>
      <c r="AF19" s="46" t="str">
        <f t="shared" si="31"/>
        <v/>
      </c>
      <c r="AG19" s="34" t="str">
        <f t="shared" si="13"/>
        <v/>
      </c>
      <c r="AH19" s="34" t="str">
        <f t="shared" si="14"/>
        <v/>
      </c>
      <c r="AI19" s="34" t="str">
        <f t="shared" si="15"/>
        <v/>
      </c>
      <c r="AJ19" s="34" t="str">
        <f t="shared" si="32"/>
        <v/>
      </c>
      <c r="AK19" s="34" t="str">
        <f t="shared" si="33"/>
        <v/>
      </c>
      <c r="AL19" s="34" t="str">
        <f t="shared" si="16"/>
        <v/>
      </c>
      <c r="AM19" s="34" t="str">
        <f t="shared" si="17"/>
        <v/>
      </c>
      <c r="AN19" s="34" t="str">
        <f t="shared" si="18"/>
        <v/>
      </c>
      <c r="AO19" s="34" t="str">
        <f t="shared" si="19"/>
        <v/>
      </c>
      <c r="AP19" s="34" t="str">
        <f t="shared" si="20"/>
        <v/>
      </c>
      <c r="AQ19" s="34" t="str">
        <f t="shared" si="21"/>
        <v/>
      </c>
      <c r="AR19" s="34" t="str">
        <f t="shared" si="22"/>
        <v/>
      </c>
      <c r="AS19" s="34" t="str">
        <f t="shared" si="34"/>
        <v/>
      </c>
      <c r="AT19" s="23"/>
      <c r="AU19" s="20" t="s">
        <v>16</v>
      </c>
      <c r="AZ19" s="35"/>
    </row>
    <row r="20" spans="1:52" x14ac:dyDescent="0.15">
      <c r="A20" s="26"/>
      <c r="B20" s="2"/>
      <c r="C20" s="6"/>
      <c r="D20" s="5"/>
      <c r="E20" s="5"/>
      <c r="F20" s="52"/>
      <c r="G20" s="6"/>
      <c r="H20" s="6"/>
      <c r="I20" s="60" t="str">
        <f t="shared" si="23"/>
        <v/>
      </c>
      <c r="J20" s="46" t="str">
        <f t="shared" si="0"/>
        <v/>
      </c>
      <c r="K20" s="46" t="str">
        <f t="shared" si="36"/>
        <v/>
      </c>
      <c r="L20" s="46" t="str">
        <f t="shared" si="37"/>
        <v/>
      </c>
      <c r="M20" s="46" t="str">
        <f t="shared" si="1"/>
        <v/>
      </c>
      <c r="N20" s="46" t="str">
        <f t="shared" si="2"/>
        <v/>
      </c>
      <c r="O20" s="46" t="str">
        <f t="shared" si="3"/>
        <v/>
      </c>
      <c r="P20" s="46" t="str">
        <f t="shared" si="4"/>
        <v/>
      </c>
      <c r="Q20" s="46" t="str">
        <f t="shared" si="5"/>
        <v/>
      </c>
      <c r="R20" s="46" t="str">
        <f t="shared" si="6"/>
        <v/>
      </c>
      <c r="S20" s="46" t="str">
        <f t="shared" si="25"/>
        <v/>
      </c>
      <c r="T20" s="46" t="str">
        <f t="shared" si="7"/>
        <v/>
      </c>
      <c r="U20" s="46" t="str">
        <f t="shared" si="26"/>
        <v/>
      </c>
      <c r="V20" s="46" t="str">
        <f t="shared" si="27"/>
        <v/>
      </c>
      <c r="W20" s="46" t="str">
        <f t="shared" si="8"/>
        <v/>
      </c>
      <c r="X20" s="27"/>
      <c r="Y20" s="46" t="str">
        <f t="shared" si="28"/>
        <v/>
      </c>
      <c r="Z20" s="46" t="str">
        <f t="shared" si="9"/>
        <v/>
      </c>
      <c r="AA20" s="46" t="str">
        <f t="shared" si="10"/>
        <v/>
      </c>
      <c r="AB20" s="46" t="str">
        <f t="shared" si="29"/>
        <v/>
      </c>
      <c r="AC20" s="46" t="str">
        <f t="shared" si="11"/>
        <v/>
      </c>
      <c r="AD20" s="46" t="str">
        <f t="shared" si="12"/>
        <v/>
      </c>
      <c r="AE20" s="46" t="str">
        <f t="shared" si="30"/>
        <v/>
      </c>
      <c r="AF20" s="46" t="str">
        <f t="shared" si="31"/>
        <v/>
      </c>
      <c r="AG20" s="34" t="str">
        <f t="shared" si="13"/>
        <v/>
      </c>
      <c r="AH20" s="34" t="str">
        <f t="shared" si="14"/>
        <v/>
      </c>
      <c r="AI20" s="34" t="str">
        <f t="shared" si="15"/>
        <v/>
      </c>
      <c r="AJ20" s="34" t="str">
        <f t="shared" si="32"/>
        <v/>
      </c>
      <c r="AK20" s="34" t="str">
        <f t="shared" si="33"/>
        <v/>
      </c>
      <c r="AL20" s="34" t="str">
        <f t="shared" si="16"/>
        <v/>
      </c>
      <c r="AM20" s="34" t="str">
        <f t="shared" si="17"/>
        <v/>
      </c>
      <c r="AN20" s="34" t="str">
        <f t="shared" si="18"/>
        <v/>
      </c>
      <c r="AO20" s="34" t="str">
        <f t="shared" si="19"/>
        <v/>
      </c>
      <c r="AP20" s="34" t="str">
        <f t="shared" si="20"/>
        <v/>
      </c>
      <c r="AQ20" s="34" t="str">
        <f t="shared" si="21"/>
        <v/>
      </c>
      <c r="AR20" s="34" t="str">
        <f t="shared" si="22"/>
        <v/>
      </c>
      <c r="AS20" s="34" t="str">
        <f t="shared" si="34"/>
        <v/>
      </c>
      <c r="AT20" s="23"/>
      <c r="AU20" s="61" t="s">
        <v>14</v>
      </c>
      <c r="AV20" s="5">
        <v>0.33333333333333331</v>
      </c>
      <c r="AZ20" s="35"/>
    </row>
    <row r="21" spans="1:52" x14ac:dyDescent="0.15">
      <c r="A21" s="26"/>
      <c r="B21" s="2"/>
      <c r="C21" s="6"/>
      <c r="D21" s="5"/>
      <c r="E21" s="5"/>
      <c r="F21" s="52"/>
      <c r="G21" s="6"/>
      <c r="H21" s="6"/>
      <c r="I21" s="60" t="str">
        <f t="shared" si="23"/>
        <v/>
      </c>
      <c r="J21" s="46" t="str">
        <f t="shared" si="0"/>
        <v/>
      </c>
      <c r="K21" s="46" t="str">
        <f t="shared" si="36"/>
        <v/>
      </c>
      <c r="L21" s="46" t="str">
        <f t="shared" si="37"/>
        <v/>
      </c>
      <c r="M21" s="46" t="str">
        <f t="shared" si="1"/>
        <v/>
      </c>
      <c r="N21" s="46" t="str">
        <f t="shared" si="2"/>
        <v/>
      </c>
      <c r="O21" s="46" t="str">
        <f t="shared" si="3"/>
        <v/>
      </c>
      <c r="P21" s="46" t="str">
        <f t="shared" si="4"/>
        <v/>
      </c>
      <c r="Q21" s="46" t="str">
        <f t="shared" si="5"/>
        <v/>
      </c>
      <c r="R21" s="46" t="str">
        <f t="shared" si="6"/>
        <v/>
      </c>
      <c r="S21" s="46" t="str">
        <f t="shared" si="25"/>
        <v/>
      </c>
      <c r="T21" s="46" t="str">
        <f t="shared" si="7"/>
        <v/>
      </c>
      <c r="U21" s="46" t="str">
        <f t="shared" si="26"/>
        <v/>
      </c>
      <c r="V21" s="46" t="str">
        <f t="shared" si="27"/>
        <v/>
      </c>
      <c r="W21" s="46" t="str">
        <f t="shared" si="8"/>
        <v/>
      </c>
      <c r="X21" s="27"/>
      <c r="Y21" s="46" t="str">
        <f t="shared" si="28"/>
        <v/>
      </c>
      <c r="Z21" s="46" t="str">
        <f t="shared" si="9"/>
        <v/>
      </c>
      <c r="AA21" s="46" t="str">
        <f t="shared" si="10"/>
        <v/>
      </c>
      <c r="AB21" s="46" t="str">
        <f t="shared" si="29"/>
        <v/>
      </c>
      <c r="AC21" s="46" t="str">
        <f t="shared" si="11"/>
        <v/>
      </c>
      <c r="AD21" s="46" t="str">
        <f t="shared" si="12"/>
        <v/>
      </c>
      <c r="AE21" s="46" t="str">
        <f t="shared" si="30"/>
        <v/>
      </c>
      <c r="AF21" s="46" t="str">
        <f t="shared" si="31"/>
        <v/>
      </c>
      <c r="AG21" s="34" t="str">
        <f t="shared" si="13"/>
        <v/>
      </c>
      <c r="AH21" s="34" t="str">
        <f t="shared" si="14"/>
        <v/>
      </c>
      <c r="AI21" s="34" t="str">
        <f t="shared" si="15"/>
        <v/>
      </c>
      <c r="AJ21" s="34" t="str">
        <f t="shared" si="32"/>
        <v/>
      </c>
      <c r="AK21" s="34" t="str">
        <f t="shared" si="33"/>
        <v/>
      </c>
      <c r="AL21" s="34" t="str">
        <f t="shared" si="16"/>
        <v/>
      </c>
      <c r="AM21" s="34" t="str">
        <f t="shared" si="17"/>
        <v/>
      </c>
      <c r="AN21" s="34" t="str">
        <f t="shared" si="18"/>
        <v/>
      </c>
      <c r="AO21" s="34" t="str">
        <f t="shared" si="19"/>
        <v/>
      </c>
      <c r="AP21" s="34" t="str">
        <f t="shared" si="20"/>
        <v/>
      </c>
      <c r="AQ21" s="34" t="str">
        <f t="shared" si="21"/>
        <v/>
      </c>
      <c r="AR21" s="34" t="str">
        <f t="shared" si="22"/>
        <v/>
      </c>
      <c r="AS21" s="34" t="str">
        <f t="shared" si="34"/>
        <v/>
      </c>
      <c r="AT21" s="23"/>
      <c r="AU21" s="61" t="s">
        <v>143</v>
      </c>
      <c r="AV21" s="5">
        <v>0.70833333333333337</v>
      </c>
      <c r="AZ21" s="35"/>
    </row>
    <row r="22" spans="1:52" x14ac:dyDescent="0.15">
      <c r="A22" s="26"/>
      <c r="B22" s="2"/>
      <c r="C22" s="6"/>
      <c r="D22" s="5"/>
      <c r="E22" s="5"/>
      <c r="F22" s="52"/>
      <c r="G22" s="6"/>
      <c r="H22" s="6"/>
      <c r="I22" s="60" t="str">
        <f t="shared" si="23"/>
        <v/>
      </c>
      <c r="J22" s="46" t="str">
        <f t="shared" si="0"/>
        <v/>
      </c>
      <c r="K22" s="46" t="str">
        <f t="shared" si="36"/>
        <v/>
      </c>
      <c r="L22" s="46" t="str">
        <f t="shared" si="37"/>
        <v/>
      </c>
      <c r="M22" s="46" t="str">
        <f t="shared" si="1"/>
        <v/>
      </c>
      <c r="N22" s="46" t="str">
        <f t="shared" si="2"/>
        <v/>
      </c>
      <c r="O22" s="46" t="str">
        <f t="shared" si="3"/>
        <v/>
      </c>
      <c r="P22" s="46" t="str">
        <f t="shared" si="4"/>
        <v/>
      </c>
      <c r="Q22" s="46" t="str">
        <f t="shared" si="5"/>
        <v/>
      </c>
      <c r="R22" s="46" t="str">
        <f t="shared" si="6"/>
        <v/>
      </c>
      <c r="S22" s="46" t="str">
        <f t="shared" si="25"/>
        <v/>
      </c>
      <c r="T22" s="46" t="str">
        <f t="shared" si="7"/>
        <v/>
      </c>
      <c r="U22" s="46" t="str">
        <f t="shared" si="26"/>
        <v/>
      </c>
      <c r="V22" s="46" t="str">
        <f t="shared" si="27"/>
        <v/>
      </c>
      <c r="W22" s="46" t="str">
        <f t="shared" si="8"/>
        <v/>
      </c>
      <c r="X22" s="27"/>
      <c r="Y22" s="46" t="str">
        <f t="shared" si="28"/>
        <v/>
      </c>
      <c r="Z22" s="46" t="str">
        <f t="shared" si="9"/>
        <v/>
      </c>
      <c r="AA22" s="46" t="str">
        <f t="shared" si="10"/>
        <v/>
      </c>
      <c r="AB22" s="46" t="str">
        <f t="shared" si="29"/>
        <v/>
      </c>
      <c r="AC22" s="46" t="str">
        <f t="shared" si="11"/>
        <v/>
      </c>
      <c r="AD22" s="46" t="str">
        <f t="shared" si="12"/>
        <v/>
      </c>
      <c r="AE22" s="46" t="str">
        <f t="shared" si="30"/>
        <v/>
      </c>
      <c r="AF22" s="46" t="str">
        <f t="shared" si="31"/>
        <v/>
      </c>
      <c r="AG22" s="34" t="str">
        <f t="shared" si="13"/>
        <v/>
      </c>
      <c r="AH22" s="34" t="str">
        <f t="shared" si="14"/>
        <v/>
      </c>
      <c r="AI22" s="34" t="str">
        <f t="shared" si="15"/>
        <v/>
      </c>
      <c r="AJ22" s="34" t="str">
        <f t="shared" si="32"/>
        <v/>
      </c>
      <c r="AK22" s="34" t="str">
        <f t="shared" si="33"/>
        <v/>
      </c>
      <c r="AL22" s="34" t="str">
        <f t="shared" si="16"/>
        <v/>
      </c>
      <c r="AM22" s="34" t="str">
        <f t="shared" si="17"/>
        <v/>
      </c>
      <c r="AN22" s="34" t="str">
        <f t="shared" si="18"/>
        <v/>
      </c>
      <c r="AO22" s="34" t="str">
        <f t="shared" si="19"/>
        <v/>
      </c>
      <c r="AP22" s="34" t="str">
        <f t="shared" si="20"/>
        <v/>
      </c>
      <c r="AQ22" s="34" t="str">
        <f t="shared" si="21"/>
        <v/>
      </c>
      <c r="AR22" s="34" t="str">
        <f t="shared" si="22"/>
        <v/>
      </c>
      <c r="AS22" s="34" t="str">
        <f t="shared" si="34"/>
        <v/>
      </c>
      <c r="AT22" s="23"/>
      <c r="AZ22" s="35"/>
    </row>
    <row r="23" spans="1:52" x14ac:dyDescent="0.15">
      <c r="A23" s="26"/>
      <c r="B23" s="2"/>
      <c r="C23" s="6"/>
      <c r="D23" s="5"/>
      <c r="E23" s="5"/>
      <c r="F23" s="52"/>
      <c r="G23" s="6"/>
      <c r="H23" s="6"/>
      <c r="I23" s="60" t="str">
        <f t="shared" si="23"/>
        <v/>
      </c>
      <c r="J23" s="46" t="str">
        <f t="shared" si="0"/>
        <v/>
      </c>
      <c r="K23" s="46" t="str">
        <f t="shared" si="36"/>
        <v/>
      </c>
      <c r="L23" s="46" t="str">
        <f t="shared" si="37"/>
        <v/>
      </c>
      <c r="M23" s="46" t="str">
        <f t="shared" si="1"/>
        <v/>
      </c>
      <c r="N23" s="46" t="str">
        <f t="shared" si="2"/>
        <v/>
      </c>
      <c r="O23" s="46" t="str">
        <f t="shared" si="3"/>
        <v/>
      </c>
      <c r="P23" s="46" t="str">
        <f t="shared" si="4"/>
        <v/>
      </c>
      <c r="Q23" s="46" t="str">
        <f t="shared" si="5"/>
        <v/>
      </c>
      <c r="R23" s="46" t="str">
        <f t="shared" si="6"/>
        <v/>
      </c>
      <c r="S23" s="46" t="str">
        <f t="shared" si="25"/>
        <v/>
      </c>
      <c r="T23" s="46" t="str">
        <f t="shared" si="7"/>
        <v/>
      </c>
      <c r="U23" s="46" t="str">
        <f t="shared" si="26"/>
        <v/>
      </c>
      <c r="V23" s="46" t="str">
        <f t="shared" si="27"/>
        <v/>
      </c>
      <c r="W23" s="46" t="str">
        <f t="shared" si="8"/>
        <v/>
      </c>
      <c r="X23" s="27"/>
      <c r="Y23" s="46" t="str">
        <f t="shared" si="28"/>
        <v/>
      </c>
      <c r="Z23" s="46" t="str">
        <f t="shared" si="9"/>
        <v/>
      </c>
      <c r="AA23" s="46" t="str">
        <f t="shared" si="10"/>
        <v/>
      </c>
      <c r="AB23" s="46" t="str">
        <f t="shared" si="29"/>
        <v/>
      </c>
      <c r="AC23" s="46" t="str">
        <f t="shared" si="11"/>
        <v/>
      </c>
      <c r="AD23" s="46" t="str">
        <f t="shared" si="12"/>
        <v/>
      </c>
      <c r="AE23" s="46" t="str">
        <f t="shared" si="30"/>
        <v/>
      </c>
      <c r="AF23" s="46" t="str">
        <f t="shared" si="31"/>
        <v/>
      </c>
      <c r="AG23" s="34" t="str">
        <f t="shared" si="13"/>
        <v/>
      </c>
      <c r="AH23" s="34" t="str">
        <f t="shared" si="14"/>
        <v/>
      </c>
      <c r="AI23" s="34" t="str">
        <f t="shared" si="15"/>
        <v/>
      </c>
      <c r="AJ23" s="34" t="str">
        <f t="shared" si="32"/>
        <v/>
      </c>
      <c r="AK23" s="34" t="str">
        <f t="shared" si="33"/>
        <v/>
      </c>
      <c r="AL23" s="34" t="str">
        <f t="shared" si="16"/>
        <v/>
      </c>
      <c r="AM23" s="34" t="str">
        <f t="shared" si="17"/>
        <v/>
      </c>
      <c r="AN23" s="34" t="str">
        <f t="shared" si="18"/>
        <v/>
      </c>
      <c r="AO23" s="34" t="str">
        <f t="shared" si="19"/>
        <v/>
      </c>
      <c r="AP23" s="34" t="str">
        <f t="shared" si="20"/>
        <v/>
      </c>
      <c r="AQ23" s="34" t="str">
        <f t="shared" si="21"/>
        <v/>
      </c>
      <c r="AR23" s="34" t="str">
        <f t="shared" si="22"/>
        <v/>
      </c>
      <c r="AS23" s="34" t="str">
        <f t="shared" si="34"/>
        <v/>
      </c>
      <c r="AT23" s="23"/>
      <c r="AU23" s="61" t="s">
        <v>25</v>
      </c>
      <c r="AV23" s="98" t="s">
        <v>30</v>
      </c>
      <c r="AW23" s="99"/>
      <c r="AX23" s="99"/>
      <c r="AY23" s="100"/>
      <c r="AZ23" s="35" t="s">
        <v>29</v>
      </c>
    </row>
    <row r="24" spans="1:52" x14ac:dyDescent="0.15">
      <c r="A24" s="26"/>
      <c r="B24" s="2"/>
      <c r="C24" s="6"/>
      <c r="D24" s="5"/>
      <c r="E24" s="5"/>
      <c r="F24" s="52"/>
      <c r="G24" s="6"/>
      <c r="H24" s="6"/>
      <c r="I24" s="60" t="str">
        <f t="shared" si="23"/>
        <v/>
      </c>
      <c r="J24" s="46" t="str">
        <f t="shared" si="0"/>
        <v/>
      </c>
      <c r="K24" s="46" t="str">
        <f t="shared" si="36"/>
        <v/>
      </c>
      <c r="L24" s="46" t="str">
        <f t="shared" si="37"/>
        <v/>
      </c>
      <c r="M24" s="46" t="str">
        <f t="shared" si="1"/>
        <v/>
      </c>
      <c r="N24" s="46" t="str">
        <f t="shared" si="2"/>
        <v/>
      </c>
      <c r="O24" s="46" t="str">
        <f t="shared" si="3"/>
        <v/>
      </c>
      <c r="P24" s="46" t="str">
        <f t="shared" si="4"/>
        <v/>
      </c>
      <c r="Q24" s="46" t="str">
        <f t="shared" si="5"/>
        <v/>
      </c>
      <c r="R24" s="46" t="str">
        <f t="shared" si="6"/>
        <v/>
      </c>
      <c r="S24" s="46" t="str">
        <f t="shared" si="25"/>
        <v/>
      </c>
      <c r="T24" s="46" t="str">
        <f t="shared" si="7"/>
        <v/>
      </c>
      <c r="U24" s="46" t="str">
        <f t="shared" si="26"/>
        <v/>
      </c>
      <c r="V24" s="46" t="str">
        <f t="shared" si="27"/>
        <v/>
      </c>
      <c r="W24" s="46" t="str">
        <f t="shared" si="8"/>
        <v/>
      </c>
      <c r="X24" s="27"/>
      <c r="Y24" s="46" t="str">
        <f t="shared" si="28"/>
        <v/>
      </c>
      <c r="Z24" s="46" t="str">
        <f t="shared" si="9"/>
        <v/>
      </c>
      <c r="AA24" s="46" t="str">
        <f t="shared" si="10"/>
        <v/>
      </c>
      <c r="AB24" s="46" t="str">
        <f t="shared" si="29"/>
        <v/>
      </c>
      <c r="AC24" s="46" t="str">
        <f t="shared" si="11"/>
        <v/>
      </c>
      <c r="AD24" s="46" t="str">
        <f t="shared" si="12"/>
        <v/>
      </c>
      <c r="AE24" s="46" t="str">
        <f t="shared" si="30"/>
        <v/>
      </c>
      <c r="AF24" s="46" t="str">
        <f t="shared" si="31"/>
        <v/>
      </c>
      <c r="AG24" s="34" t="str">
        <f t="shared" si="13"/>
        <v/>
      </c>
      <c r="AH24" s="34" t="str">
        <f t="shared" si="14"/>
        <v/>
      </c>
      <c r="AI24" s="34" t="str">
        <f t="shared" si="15"/>
        <v/>
      </c>
      <c r="AJ24" s="34" t="str">
        <f t="shared" si="32"/>
        <v/>
      </c>
      <c r="AK24" s="34" t="str">
        <f t="shared" si="33"/>
        <v/>
      </c>
      <c r="AL24" s="34" t="str">
        <f t="shared" si="16"/>
        <v/>
      </c>
      <c r="AM24" s="34" t="str">
        <f t="shared" si="17"/>
        <v/>
      </c>
      <c r="AN24" s="34" t="str">
        <f t="shared" si="18"/>
        <v/>
      </c>
      <c r="AO24" s="34" t="str">
        <f t="shared" si="19"/>
        <v/>
      </c>
      <c r="AP24" s="34" t="str">
        <f t="shared" si="20"/>
        <v/>
      </c>
      <c r="AQ24" s="34" t="str">
        <f t="shared" si="21"/>
        <v/>
      </c>
      <c r="AR24" s="34" t="str">
        <f t="shared" si="22"/>
        <v/>
      </c>
      <c r="AS24" s="34" t="str">
        <f t="shared" si="34"/>
        <v/>
      </c>
      <c r="AT24" s="23"/>
      <c r="AZ24" s="35" t="s">
        <v>30</v>
      </c>
    </row>
    <row r="25" spans="1:52" x14ac:dyDescent="0.15">
      <c r="A25" s="26"/>
      <c r="B25" s="2"/>
      <c r="C25" s="6"/>
      <c r="D25" s="5"/>
      <c r="E25" s="5"/>
      <c r="F25" s="52"/>
      <c r="G25" s="6"/>
      <c r="H25" s="6"/>
      <c r="I25" s="60" t="str">
        <f t="shared" si="23"/>
        <v/>
      </c>
      <c r="J25" s="46" t="str">
        <f t="shared" si="0"/>
        <v/>
      </c>
      <c r="K25" s="46" t="str">
        <f t="shared" si="36"/>
        <v/>
      </c>
      <c r="L25" s="46" t="str">
        <f t="shared" si="37"/>
        <v/>
      </c>
      <c r="M25" s="46" t="str">
        <f t="shared" si="1"/>
        <v/>
      </c>
      <c r="N25" s="46" t="str">
        <f t="shared" si="2"/>
        <v/>
      </c>
      <c r="O25" s="46" t="str">
        <f t="shared" si="3"/>
        <v/>
      </c>
      <c r="P25" s="46" t="str">
        <f t="shared" si="4"/>
        <v/>
      </c>
      <c r="Q25" s="46" t="str">
        <f t="shared" si="5"/>
        <v/>
      </c>
      <c r="R25" s="46" t="str">
        <f t="shared" si="6"/>
        <v/>
      </c>
      <c r="S25" s="46" t="str">
        <f t="shared" si="25"/>
        <v/>
      </c>
      <c r="T25" s="46" t="str">
        <f t="shared" si="7"/>
        <v/>
      </c>
      <c r="U25" s="46" t="str">
        <f t="shared" si="26"/>
        <v/>
      </c>
      <c r="V25" s="46" t="str">
        <f t="shared" si="27"/>
        <v/>
      </c>
      <c r="W25" s="46" t="str">
        <f t="shared" si="8"/>
        <v/>
      </c>
      <c r="X25" s="27"/>
      <c r="Y25" s="46" t="str">
        <f t="shared" si="28"/>
        <v/>
      </c>
      <c r="Z25" s="46" t="str">
        <f t="shared" si="9"/>
        <v/>
      </c>
      <c r="AA25" s="46" t="str">
        <f t="shared" si="10"/>
        <v/>
      </c>
      <c r="AB25" s="46" t="str">
        <f t="shared" si="29"/>
        <v/>
      </c>
      <c r="AC25" s="46" t="str">
        <f t="shared" si="11"/>
        <v/>
      </c>
      <c r="AD25" s="46" t="str">
        <f t="shared" si="12"/>
        <v/>
      </c>
      <c r="AE25" s="46" t="str">
        <f t="shared" si="30"/>
        <v/>
      </c>
      <c r="AF25" s="46" t="str">
        <f t="shared" si="31"/>
        <v/>
      </c>
      <c r="AG25" s="34" t="str">
        <f t="shared" si="13"/>
        <v/>
      </c>
      <c r="AH25" s="34" t="str">
        <f t="shared" si="14"/>
        <v/>
      </c>
      <c r="AI25" s="34" t="str">
        <f t="shared" si="15"/>
        <v/>
      </c>
      <c r="AJ25" s="34" t="str">
        <f t="shared" si="32"/>
        <v/>
      </c>
      <c r="AK25" s="34" t="str">
        <f t="shared" si="33"/>
        <v/>
      </c>
      <c r="AL25" s="34" t="str">
        <f t="shared" si="16"/>
        <v/>
      </c>
      <c r="AM25" s="34" t="str">
        <f t="shared" si="17"/>
        <v/>
      </c>
      <c r="AN25" s="34" t="str">
        <f t="shared" si="18"/>
        <v/>
      </c>
      <c r="AO25" s="34" t="str">
        <f t="shared" si="19"/>
        <v/>
      </c>
      <c r="AP25" s="34" t="str">
        <f t="shared" si="20"/>
        <v/>
      </c>
      <c r="AQ25" s="34" t="str">
        <f t="shared" si="21"/>
        <v/>
      </c>
      <c r="AR25" s="34" t="str">
        <f t="shared" si="22"/>
        <v/>
      </c>
      <c r="AS25" s="34" t="str">
        <f t="shared" si="34"/>
        <v/>
      </c>
      <c r="AT25" s="23"/>
      <c r="AZ25" s="35"/>
    </row>
    <row r="26" spans="1:52" x14ac:dyDescent="0.15">
      <c r="A26" s="26"/>
      <c r="B26" s="2"/>
      <c r="C26" s="6"/>
      <c r="D26" s="5"/>
      <c r="E26" s="5"/>
      <c r="F26" s="52"/>
      <c r="G26" s="6"/>
      <c r="H26" s="6"/>
      <c r="I26" s="60" t="str">
        <f t="shared" si="23"/>
        <v/>
      </c>
      <c r="J26" s="46" t="str">
        <f t="shared" si="0"/>
        <v/>
      </c>
      <c r="K26" s="46" t="str">
        <f t="shared" si="36"/>
        <v/>
      </c>
      <c r="L26" s="46" t="str">
        <f t="shared" si="37"/>
        <v/>
      </c>
      <c r="M26" s="46" t="str">
        <f t="shared" si="1"/>
        <v/>
      </c>
      <c r="N26" s="46" t="str">
        <f t="shared" si="2"/>
        <v/>
      </c>
      <c r="O26" s="46" t="str">
        <f t="shared" si="3"/>
        <v/>
      </c>
      <c r="P26" s="46" t="str">
        <f t="shared" si="4"/>
        <v/>
      </c>
      <c r="Q26" s="46" t="str">
        <f t="shared" si="5"/>
        <v/>
      </c>
      <c r="R26" s="46" t="str">
        <f t="shared" si="6"/>
        <v/>
      </c>
      <c r="S26" s="46" t="str">
        <f t="shared" si="25"/>
        <v/>
      </c>
      <c r="T26" s="46" t="str">
        <f t="shared" si="7"/>
        <v/>
      </c>
      <c r="U26" s="46" t="str">
        <f t="shared" si="26"/>
        <v/>
      </c>
      <c r="V26" s="46" t="str">
        <f t="shared" si="27"/>
        <v/>
      </c>
      <c r="W26" s="46" t="str">
        <f t="shared" si="8"/>
        <v/>
      </c>
      <c r="X26" s="27"/>
      <c r="Y26" s="46" t="str">
        <f t="shared" si="28"/>
        <v/>
      </c>
      <c r="Z26" s="46" t="str">
        <f t="shared" si="9"/>
        <v/>
      </c>
      <c r="AA26" s="46" t="str">
        <f t="shared" si="10"/>
        <v/>
      </c>
      <c r="AB26" s="46" t="str">
        <f t="shared" si="29"/>
        <v/>
      </c>
      <c r="AC26" s="46" t="str">
        <f t="shared" si="11"/>
        <v/>
      </c>
      <c r="AD26" s="46" t="str">
        <f t="shared" si="12"/>
        <v/>
      </c>
      <c r="AE26" s="46" t="str">
        <f t="shared" si="30"/>
        <v/>
      </c>
      <c r="AF26" s="46" t="str">
        <f t="shared" si="31"/>
        <v/>
      </c>
      <c r="AG26" s="34" t="str">
        <f t="shared" si="13"/>
        <v/>
      </c>
      <c r="AH26" s="34" t="str">
        <f t="shared" si="14"/>
        <v/>
      </c>
      <c r="AI26" s="34" t="str">
        <f t="shared" si="15"/>
        <v/>
      </c>
      <c r="AJ26" s="34" t="str">
        <f t="shared" si="32"/>
        <v/>
      </c>
      <c r="AK26" s="34" t="str">
        <f t="shared" si="33"/>
        <v/>
      </c>
      <c r="AL26" s="34" t="str">
        <f t="shared" si="16"/>
        <v/>
      </c>
      <c r="AM26" s="34" t="str">
        <f t="shared" si="17"/>
        <v/>
      </c>
      <c r="AN26" s="34" t="str">
        <f t="shared" si="18"/>
        <v/>
      </c>
      <c r="AO26" s="34" t="str">
        <f t="shared" si="19"/>
        <v/>
      </c>
      <c r="AP26" s="34" t="str">
        <f t="shared" si="20"/>
        <v/>
      </c>
      <c r="AQ26" s="34" t="str">
        <f t="shared" si="21"/>
        <v/>
      </c>
      <c r="AR26" s="34" t="str">
        <f t="shared" si="22"/>
        <v/>
      </c>
      <c r="AS26" s="34" t="str">
        <f t="shared" si="34"/>
        <v/>
      </c>
      <c r="AT26" s="23"/>
      <c r="AU26" s="20" t="s">
        <v>37</v>
      </c>
      <c r="AZ26" s="35"/>
    </row>
    <row r="27" spans="1:52" x14ac:dyDescent="0.15">
      <c r="A27" s="26"/>
      <c r="B27" s="2"/>
      <c r="C27" s="6"/>
      <c r="D27" s="5"/>
      <c r="E27" s="5"/>
      <c r="F27" s="52"/>
      <c r="G27" s="6"/>
      <c r="H27" s="6"/>
      <c r="I27" s="60" t="str">
        <f t="shared" si="23"/>
        <v/>
      </c>
      <c r="J27" s="46" t="str">
        <f t="shared" si="0"/>
        <v/>
      </c>
      <c r="K27" s="46" t="str">
        <f t="shared" si="36"/>
        <v/>
      </c>
      <c r="L27" s="46" t="str">
        <f t="shared" si="37"/>
        <v/>
      </c>
      <c r="M27" s="46" t="str">
        <f t="shared" si="1"/>
        <v/>
      </c>
      <c r="N27" s="46" t="str">
        <f t="shared" si="2"/>
        <v/>
      </c>
      <c r="O27" s="46" t="str">
        <f t="shared" si="3"/>
        <v/>
      </c>
      <c r="P27" s="46" t="str">
        <f t="shared" si="4"/>
        <v/>
      </c>
      <c r="Q27" s="46" t="str">
        <f t="shared" si="5"/>
        <v/>
      </c>
      <c r="R27" s="46" t="str">
        <f t="shared" si="6"/>
        <v/>
      </c>
      <c r="S27" s="46" t="str">
        <f t="shared" si="25"/>
        <v/>
      </c>
      <c r="T27" s="46" t="str">
        <f t="shared" si="7"/>
        <v/>
      </c>
      <c r="U27" s="46" t="str">
        <f t="shared" si="26"/>
        <v/>
      </c>
      <c r="V27" s="46" t="str">
        <f t="shared" si="27"/>
        <v/>
      </c>
      <c r="W27" s="46" t="str">
        <f t="shared" si="8"/>
        <v/>
      </c>
      <c r="X27" s="27"/>
      <c r="Y27" s="46" t="str">
        <f t="shared" si="28"/>
        <v/>
      </c>
      <c r="Z27" s="46" t="str">
        <f t="shared" si="9"/>
        <v/>
      </c>
      <c r="AA27" s="46" t="str">
        <f t="shared" si="10"/>
        <v/>
      </c>
      <c r="AB27" s="46" t="str">
        <f t="shared" si="29"/>
        <v/>
      </c>
      <c r="AC27" s="46" t="str">
        <f t="shared" si="11"/>
        <v/>
      </c>
      <c r="AD27" s="46" t="str">
        <f t="shared" si="12"/>
        <v/>
      </c>
      <c r="AE27" s="46" t="str">
        <f t="shared" si="30"/>
        <v/>
      </c>
      <c r="AF27" s="46" t="str">
        <f t="shared" si="31"/>
        <v/>
      </c>
      <c r="AG27" s="34" t="str">
        <f t="shared" si="13"/>
        <v/>
      </c>
      <c r="AH27" s="34" t="str">
        <f t="shared" si="14"/>
        <v/>
      </c>
      <c r="AI27" s="34" t="str">
        <f t="shared" si="15"/>
        <v/>
      </c>
      <c r="AJ27" s="34" t="str">
        <f t="shared" si="32"/>
        <v/>
      </c>
      <c r="AK27" s="34" t="str">
        <f t="shared" si="33"/>
        <v/>
      </c>
      <c r="AL27" s="34" t="str">
        <f t="shared" si="16"/>
        <v/>
      </c>
      <c r="AM27" s="34" t="str">
        <f t="shared" si="17"/>
        <v/>
      </c>
      <c r="AN27" s="34" t="str">
        <f t="shared" si="18"/>
        <v/>
      </c>
      <c r="AO27" s="34" t="str">
        <f t="shared" si="19"/>
        <v/>
      </c>
      <c r="AP27" s="34" t="str">
        <f t="shared" si="20"/>
        <v/>
      </c>
      <c r="AQ27" s="34" t="str">
        <f t="shared" si="21"/>
        <v/>
      </c>
      <c r="AR27" s="34" t="str">
        <f t="shared" si="22"/>
        <v/>
      </c>
      <c r="AS27" s="34" t="str">
        <f t="shared" si="34"/>
        <v/>
      </c>
      <c r="AT27" s="23"/>
      <c r="AU27" s="61" t="s">
        <v>40</v>
      </c>
      <c r="AV27" s="98" t="s">
        <v>42</v>
      </c>
      <c r="AW27" s="99"/>
      <c r="AX27" s="99"/>
      <c r="AY27" s="100"/>
      <c r="AZ27" s="35" t="s">
        <v>39</v>
      </c>
    </row>
    <row r="28" spans="1:52" x14ac:dyDescent="0.15">
      <c r="A28" s="26"/>
      <c r="B28" s="2"/>
      <c r="C28" s="6"/>
      <c r="D28" s="5"/>
      <c r="E28" s="5"/>
      <c r="F28" s="52"/>
      <c r="G28" s="6"/>
      <c r="H28" s="6"/>
      <c r="I28" s="60" t="str">
        <f t="shared" si="23"/>
        <v/>
      </c>
      <c r="J28" s="46" t="str">
        <f t="shared" si="0"/>
        <v/>
      </c>
      <c r="K28" s="46" t="str">
        <f t="shared" si="36"/>
        <v/>
      </c>
      <c r="L28" s="46" t="str">
        <f t="shared" si="37"/>
        <v/>
      </c>
      <c r="M28" s="46" t="str">
        <f t="shared" si="1"/>
        <v/>
      </c>
      <c r="N28" s="46" t="str">
        <f t="shared" si="2"/>
        <v/>
      </c>
      <c r="O28" s="46" t="str">
        <f t="shared" si="3"/>
        <v/>
      </c>
      <c r="P28" s="46" t="str">
        <f t="shared" si="4"/>
        <v/>
      </c>
      <c r="Q28" s="46" t="str">
        <f t="shared" si="5"/>
        <v/>
      </c>
      <c r="R28" s="46" t="str">
        <f t="shared" si="6"/>
        <v/>
      </c>
      <c r="S28" s="46" t="str">
        <f t="shared" si="25"/>
        <v/>
      </c>
      <c r="T28" s="46" t="str">
        <f t="shared" si="7"/>
        <v/>
      </c>
      <c r="U28" s="46" t="str">
        <f t="shared" si="26"/>
        <v/>
      </c>
      <c r="V28" s="46" t="str">
        <f t="shared" si="27"/>
        <v/>
      </c>
      <c r="W28" s="46" t="str">
        <f t="shared" si="8"/>
        <v/>
      </c>
      <c r="X28" s="27"/>
      <c r="Y28" s="46" t="str">
        <f t="shared" si="28"/>
        <v/>
      </c>
      <c r="Z28" s="46" t="str">
        <f t="shared" si="9"/>
        <v/>
      </c>
      <c r="AA28" s="46" t="str">
        <f t="shared" si="10"/>
        <v/>
      </c>
      <c r="AB28" s="46" t="str">
        <f t="shared" si="29"/>
        <v/>
      </c>
      <c r="AC28" s="46" t="str">
        <f t="shared" si="11"/>
        <v/>
      </c>
      <c r="AD28" s="46" t="str">
        <f t="shared" si="12"/>
        <v/>
      </c>
      <c r="AE28" s="46" t="str">
        <f t="shared" si="30"/>
        <v/>
      </c>
      <c r="AF28" s="46" t="str">
        <f t="shared" si="31"/>
        <v/>
      </c>
      <c r="AG28" s="34" t="str">
        <f t="shared" si="13"/>
        <v/>
      </c>
      <c r="AH28" s="34" t="str">
        <f t="shared" si="14"/>
        <v/>
      </c>
      <c r="AI28" s="34" t="str">
        <f t="shared" si="15"/>
        <v/>
      </c>
      <c r="AJ28" s="34" t="str">
        <f t="shared" si="32"/>
        <v/>
      </c>
      <c r="AK28" s="34" t="str">
        <f t="shared" si="33"/>
        <v/>
      </c>
      <c r="AL28" s="34" t="str">
        <f t="shared" si="16"/>
        <v/>
      </c>
      <c r="AM28" s="34" t="str">
        <f t="shared" si="17"/>
        <v/>
      </c>
      <c r="AN28" s="34" t="str">
        <f t="shared" si="18"/>
        <v/>
      </c>
      <c r="AO28" s="34" t="str">
        <f t="shared" si="19"/>
        <v/>
      </c>
      <c r="AP28" s="34" t="str">
        <f t="shared" si="20"/>
        <v/>
      </c>
      <c r="AQ28" s="34" t="str">
        <f t="shared" si="21"/>
        <v/>
      </c>
      <c r="AR28" s="34" t="str">
        <f t="shared" si="22"/>
        <v/>
      </c>
      <c r="AS28" s="34" t="str">
        <f t="shared" si="34"/>
        <v/>
      </c>
      <c r="AT28" s="23"/>
      <c r="AZ28" s="35" t="s">
        <v>42</v>
      </c>
    </row>
    <row r="29" spans="1:52" x14ac:dyDescent="0.15">
      <c r="A29" s="26"/>
      <c r="B29" s="2"/>
      <c r="C29" s="6"/>
      <c r="D29" s="5"/>
      <c r="E29" s="5"/>
      <c r="F29" s="52"/>
      <c r="G29" s="6"/>
      <c r="H29" s="6"/>
      <c r="I29" s="60" t="str">
        <f t="shared" si="23"/>
        <v/>
      </c>
      <c r="J29" s="46" t="str">
        <f t="shared" si="0"/>
        <v/>
      </c>
      <c r="K29" s="46" t="str">
        <f t="shared" si="36"/>
        <v/>
      </c>
      <c r="L29" s="46" t="str">
        <f t="shared" si="37"/>
        <v/>
      </c>
      <c r="M29" s="46" t="str">
        <f t="shared" si="1"/>
        <v/>
      </c>
      <c r="N29" s="46" t="str">
        <f t="shared" si="2"/>
        <v/>
      </c>
      <c r="O29" s="46" t="str">
        <f t="shared" si="3"/>
        <v/>
      </c>
      <c r="P29" s="46" t="str">
        <f t="shared" si="4"/>
        <v/>
      </c>
      <c r="Q29" s="46" t="str">
        <f t="shared" si="5"/>
        <v/>
      </c>
      <c r="R29" s="46" t="str">
        <f t="shared" si="6"/>
        <v/>
      </c>
      <c r="S29" s="46" t="str">
        <f t="shared" si="25"/>
        <v/>
      </c>
      <c r="T29" s="46" t="str">
        <f t="shared" si="7"/>
        <v/>
      </c>
      <c r="U29" s="46" t="str">
        <f t="shared" si="26"/>
        <v/>
      </c>
      <c r="V29" s="46" t="str">
        <f t="shared" si="27"/>
        <v/>
      </c>
      <c r="W29" s="46" t="str">
        <f t="shared" si="8"/>
        <v/>
      </c>
      <c r="X29" s="27"/>
      <c r="Y29" s="46" t="str">
        <f t="shared" si="28"/>
        <v/>
      </c>
      <c r="Z29" s="46" t="str">
        <f t="shared" si="9"/>
        <v/>
      </c>
      <c r="AA29" s="46" t="str">
        <f t="shared" si="10"/>
        <v/>
      </c>
      <c r="AB29" s="46" t="str">
        <f t="shared" si="29"/>
        <v/>
      </c>
      <c r="AC29" s="46" t="str">
        <f t="shared" si="11"/>
        <v/>
      </c>
      <c r="AD29" s="46" t="str">
        <f t="shared" si="12"/>
        <v/>
      </c>
      <c r="AE29" s="46" t="str">
        <f t="shared" si="30"/>
        <v/>
      </c>
      <c r="AF29" s="46" t="str">
        <f t="shared" si="31"/>
        <v/>
      </c>
      <c r="AG29" s="34" t="str">
        <f t="shared" si="13"/>
        <v/>
      </c>
      <c r="AH29" s="34" t="str">
        <f t="shared" si="14"/>
        <v/>
      </c>
      <c r="AI29" s="34" t="str">
        <f t="shared" si="15"/>
        <v/>
      </c>
      <c r="AJ29" s="34" t="str">
        <f t="shared" si="32"/>
        <v/>
      </c>
      <c r="AK29" s="34" t="str">
        <f t="shared" si="33"/>
        <v/>
      </c>
      <c r="AL29" s="34" t="str">
        <f t="shared" si="16"/>
        <v/>
      </c>
      <c r="AM29" s="34" t="str">
        <f t="shared" si="17"/>
        <v/>
      </c>
      <c r="AN29" s="34" t="str">
        <f t="shared" si="18"/>
        <v/>
      </c>
      <c r="AO29" s="34" t="str">
        <f t="shared" si="19"/>
        <v/>
      </c>
      <c r="AP29" s="34" t="str">
        <f t="shared" si="20"/>
        <v/>
      </c>
      <c r="AQ29" s="34" t="str">
        <f t="shared" si="21"/>
        <v/>
      </c>
      <c r="AR29" s="34" t="str">
        <f t="shared" si="22"/>
        <v/>
      </c>
      <c r="AS29" s="34" t="str">
        <f t="shared" si="34"/>
        <v/>
      </c>
      <c r="AT29" s="23"/>
      <c r="AZ29" s="35" t="s">
        <v>43</v>
      </c>
    </row>
    <row r="30" spans="1:52" x14ac:dyDescent="0.15">
      <c r="A30" s="26"/>
      <c r="B30" s="2"/>
      <c r="C30" s="6"/>
      <c r="D30" s="5"/>
      <c r="E30" s="5"/>
      <c r="F30" s="52"/>
      <c r="G30" s="6"/>
      <c r="H30" s="6"/>
      <c r="I30" s="60" t="str">
        <f t="shared" si="23"/>
        <v/>
      </c>
      <c r="J30" s="46" t="str">
        <f t="shared" si="0"/>
        <v/>
      </c>
      <c r="K30" s="46" t="str">
        <f t="shared" si="36"/>
        <v/>
      </c>
      <c r="L30" s="46" t="str">
        <f t="shared" si="37"/>
        <v/>
      </c>
      <c r="M30" s="46" t="str">
        <f t="shared" si="1"/>
        <v/>
      </c>
      <c r="N30" s="46" t="str">
        <f t="shared" si="2"/>
        <v/>
      </c>
      <c r="O30" s="46" t="str">
        <f t="shared" si="3"/>
        <v/>
      </c>
      <c r="P30" s="46" t="str">
        <f t="shared" si="4"/>
        <v/>
      </c>
      <c r="Q30" s="46" t="str">
        <f t="shared" si="5"/>
        <v/>
      </c>
      <c r="R30" s="46" t="str">
        <f t="shared" si="6"/>
        <v/>
      </c>
      <c r="S30" s="46" t="str">
        <f t="shared" si="25"/>
        <v/>
      </c>
      <c r="T30" s="46" t="str">
        <f t="shared" si="7"/>
        <v/>
      </c>
      <c r="U30" s="46" t="str">
        <f t="shared" si="26"/>
        <v/>
      </c>
      <c r="V30" s="46" t="str">
        <f t="shared" si="27"/>
        <v/>
      </c>
      <c r="W30" s="46" t="str">
        <f t="shared" si="8"/>
        <v/>
      </c>
      <c r="X30" s="27"/>
      <c r="Y30" s="46" t="str">
        <f t="shared" si="28"/>
        <v/>
      </c>
      <c r="Z30" s="46" t="str">
        <f t="shared" si="9"/>
        <v/>
      </c>
      <c r="AA30" s="46" t="str">
        <f t="shared" si="10"/>
        <v/>
      </c>
      <c r="AB30" s="46" t="str">
        <f t="shared" si="29"/>
        <v/>
      </c>
      <c r="AC30" s="46" t="str">
        <f t="shared" si="11"/>
        <v/>
      </c>
      <c r="AD30" s="46" t="str">
        <f t="shared" si="12"/>
        <v/>
      </c>
      <c r="AE30" s="46" t="str">
        <f t="shared" si="30"/>
        <v/>
      </c>
      <c r="AF30" s="46" t="str">
        <f t="shared" si="31"/>
        <v/>
      </c>
      <c r="AG30" s="34" t="str">
        <f t="shared" si="13"/>
        <v/>
      </c>
      <c r="AH30" s="34" t="str">
        <f t="shared" si="14"/>
        <v/>
      </c>
      <c r="AI30" s="34" t="str">
        <f t="shared" si="15"/>
        <v/>
      </c>
      <c r="AJ30" s="34" t="str">
        <f t="shared" si="32"/>
        <v/>
      </c>
      <c r="AK30" s="34" t="str">
        <f t="shared" si="33"/>
        <v/>
      </c>
      <c r="AL30" s="34" t="str">
        <f t="shared" si="16"/>
        <v/>
      </c>
      <c r="AM30" s="34" t="str">
        <f t="shared" si="17"/>
        <v/>
      </c>
      <c r="AN30" s="34" t="str">
        <f t="shared" si="18"/>
        <v/>
      </c>
      <c r="AO30" s="34" t="str">
        <f t="shared" si="19"/>
        <v/>
      </c>
      <c r="AP30" s="34" t="str">
        <f t="shared" si="20"/>
        <v/>
      </c>
      <c r="AQ30" s="34" t="str">
        <f t="shared" si="21"/>
        <v/>
      </c>
      <c r="AR30" s="34" t="str">
        <f t="shared" si="22"/>
        <v/>
      </c>
      <c r="AS30" s="34" t="str">
        <f t="shared" si="34"/>
        <v/>
      </c>
      <c r="AT30" s="23"/>
      <c r="AU30" s="20" t="s">
        <v>94</v>
      </c>
      <c r="AZ30" s="35"/>
    </row>
    <row r="31" spans="1:52" x14ac:dyDescent="0.15">
      <c r="A31" s="26"/>
      <c r="B31" s="2"/>
      <c r="C31" s="6"/>
      <c r="D31" s="5"/>
      <c r="E31" s="5"/>
      <c r="F31" s="52"/>
      <c r="G31" s="6"/>
      <c r="H31" s="6"/>
      <c r="I31" s="60" t="str">
        <f t="shared" si="23"/>
        <v/>
      </c>
      <c r="J31" s="46" t="str">
        <f t="shared" si="0"/>
        <v/>
      </c>
      <c r="K31" s="46" t="str">
        <f t="shared" si="36"/>
        <v/>
      </c>
      <c r="L31" s="46" t="str">
        <f t="shared" si="37"/>
        <v/>
      </c>
      <c r="M31" s="46" t="str">
        <f t="shared" si="1"/>
        <v/>
      </c>
      <c r="N31" s="46" t="str">
        <f t="shared" si="2"/>
        <v/>
      </c>
      <c r="O31" s="46" t="str">
        <f t="shared" si="3"/>
        <v/>
      </c>
      <c r="P31" s="46" t="str">
        <f t="shared" si="4"/>
        <v/>
      </c>
      <c r="Q31" s="46" t="str">
        <f t="shared" si="5"/>
        <v/>
      </c>
      <c r="R31" s="46" t="str">
        <f t="shared" si="6"/>
        <v/>
      </c>
      <c r="S31" s="46" t="str">
        <f t="shared" si="25"/>
        <v/>
      </c>
      <c r="T31" s="46" t="str">
        <f t="shared" si="7"/>
        <v/>
      </c>
      <c r="U31" s="46" t="str">
        <f t="shared" si="26"/>
        <v/>
      </c>
      <c r="V31" s="46" t="str">
        <f t="shared" si="27"/>
        <v/>
      </c>
      <c r="W31" s="46" t="str">
        <f t="shared" si="8"/>
        <v/>
      </c>
      <c r="X31" s="27"/>
      <c r="Y31" s="46" t="str">
        <f t="shared" si="28"/>
        <v/>
      </c>
      <c r="Z31" s="46" t="str">
        <f t="shared" si="9"/>
        <v/>
      </c>
      <c r="AA31" s="46" t="str">
        <f t="shared" si="10"/>
        <v/>
      </c>
      <c r="AB31" s="46" t="str">
        <f t="shared" si="29"/>
        <v/>
      </c>
      <c r="AC31" s="46" t="str">
        <f t="shared" si="11"/>
        <v/>
      </c>
      <c r="AD31" s="46" t="str">
        <f t="shared" si="12"/>
        <v/>
      </c>
      <c r="AE31" s="46" t="str">
        <f t="shared" si="30"/>
        <v/>
      </c>
      <c r="AF31" s="46" t="str">
        <f t="shared" si="31"/>
        <v/>
      </c>
      <c r="AG31" s="34" t="str">
        <f t="shared" si="13"/>
        <v/>
      </c>
      <c r="AH31" s="34" t="str">
        <f t="shared" si="14"/>
        <v/>
      </c>
      <c r="AI31" s="34" t="str">
        <f t="shared" si="15"/>
        <v/>
      </c>
      <c r="AJ31" s="34" t="str">
        <f t="shared" si="32"/>
        <v/>
      </c>
      <c r="AK31" s="34" t="str">
        <f t="shared" si="33"/>
        <v/>
      </c>
      <c r="AL31" s="34" t="str">
        <f t="shared" si="16"/>
        <v/>
      </c>
      <c r="AM31" s="34" t="str">
        <f t="shared" si="17"/>
        <v/>
      </c>
      <c r="AN31" s="34" t="str">
        <f t="shared" si="18"/>
        <v/>
      </c>
      <c r="AO31" s="34" t="str">
        <f t="shared" si="19"/>
        <v/>
      </c>
      <c r="AP31" s="34" t="str">
        <f t="shared" si="20"/>
        <v/>
      </c>
      <c r="AQ31" s="34" t="str">
        <f t="shared" si="21"/>
        <v/>
      </c>
      <c r="AR31" s="34" t="str">
        <f t="shared" si="22"/>
        <v/>
      </c>
      <c r="AS31" s="34" t="str">
        <f t="shared" si="34"/>
        <v/>
      </c>
      <c r="AT31" s="23"/>
      <c r="AU31" s="61" t="s">
        <v>95</v>
      </c>
      <c r="AV31" s="2">
        <v>8</v>
      </c>
      <c r="AW31" s="64" t="s">
        <v>96</v>
      </c>
      <c r="AX31" s="65"/>
      <c r="AY31" s="66"/>
      <c r="AZ31" s="36">
        <f>AV31/24</f>
        <v>0.33333333333333331</v>
      </c>
    </row>
    <row r="32" spans="1:52" x14ac:dyDescent="0.15">
      <c r="A32" s="26"/>
      <c r="B32" s="2"/>
      <c r="C32" s="6"/>
      <c r="D32" s="5"/>
      <c r="E32" s="5"/>
      <c r="F32" s="52"/>
      <c r="G32" s="6"/>
      <c r="H32" s="6"/>
      <c r="I32" s="60" t="str">
        <f t="shared" si="23"/>
        <v/>
      </c>
      <c r="J32" s="46" t="str">
        <f t="shared" si="0"/>
        <v/>
      </c>
      <c r="K32" s="46" t="str">
        <f t="shared" si="36"/>
        <v/>
      </c>
      <c r="L32" s="46" t="str">
        <f t="shared" si="37"/>
        <v/>
      </c>
      <c r="M32" s="46" t="str">
        <f t="shared" si="1"/>
        <v/>
      </c>
      <c r="N32" s="46" t="str">
        <f t="shared" si="2"/>
        <v/>
      </c>
      <c r="O32" s="46" t="str">
        <f t="shared" si="3"/>
        <v/>
      </c>
      <c r="P32" s="46" t="str">
        <f t="shared" si="4"/>
        <v/>
      </c>
      <c r="Q32" s="46" t="str">
        <f t="shared" si="5"/>
        <v/>
      </c>
      <c r="R32" s="46" t="str">
        <f t="shared" si="6"/>
        <v/>
      </c>
      <c r="S32" s="46" t="str">
        <f t="shared" si="25"/>
        <v/>
      </c>
      <c r="T32" s="46" t="str">
        <f t="shared" si="7"/>
        <v/>
      </c>
      <c r="U32" s="46" t="str">
        <f t="shared" si="26"/>
        <v/>
      </c>
      <c r="V32" s="46" t="str">
        <f t="shared" si="27"/>
        <v/>
      </c>
      <c r="W32" s="46" t="str">
        <f t="shared" si="8"/>
        <v/>
      </c>
      <c r="X32" s="27"/>
      <c r="Y32" s="46" t="str">
        <f t="shared" si="28"/>
        <v/>
      </c>
      <c r="Z32" s="46" t="str">
        <f t="shared" si="9"/>
        <v/>
      </c>
      <c r="AA32" s="46" t="str">
        <f t="shared" si="10"/>
        <v/>
      </c>
      <c r="AB32" s="46" t="str">
        <f t="shared" si="29"/>
        <v/>
      </c>
      <c r="AC32" s="46" t="str">
        <f t="shared" si="11"/>
        <v/>
      </c>
      <c r="AD32" s="46" t="str">
        <f t="shared" si="12"/>
        <v/>
      </c>
      <c r="AE32" s="46" t="str">
        <f t="shared" si="30"/>
        <v/>
      </c>
      <c r="AF32" s="46" t="str">
        <f t="shared" si="31"/>
        <v/>
      </c>
      <c r="AG32" s="34" t="str">
        <f t="shared" si="13"/>
        <v/>
      </c>
      <c r="AH32" s="34" t="str">
        <f t="shared" si="14"/>
        <v/>
      </c>
      <c r="AI32" s="34" t="str">
        <f t="shared" si="15"/>
        <v/>
      </c>
      <c r="AJ32" s="34" t="str">
        <f t="shared" si="32"/>
        <v/>
      </c>
      <c r="AK32" s="34" t="str">
        <f t="shared" si="33"/>
        <v/>
      </c>
      <c r="AL32" s="34" t="str">
        <f t="shared" si="16"/>
        <v/>
      </c>
      <c r="AM32" s="34" t="str">
        <f t="shared" si="17"/>
        <v/>
      </c>
      <c r="AN32" s="34" t="str">
        <f t="shared" si="18"/>
        <v/>
      </c>
      <c r="AO32" s="34" t="str">
        <f t="shared" si="19"/>
        <v/>
      </c>
      <c r="AP32" s="34" t="str">
        <f t="shared" si="20"/>
        <v/>
      </c>
      <c r="AQ32" s="34" t="str">
        <f t="shared" si="21"/>
        <v/>
      </c>
      <c r="AR32" s="34" t="str">
        <f t="shared" si="22"/>
        <v/>
      </c>
      <c r="AS32" s="34" t="str">
        <f t="shared" si="34"/>
        <v/>
      </c>
      <c r="AT32" s="23"/>
      <c r="AZ32" s="36">
        <f>AZ31*L3</f>
        <v>0</v>
      </c>
    </row>
    <row r="33" spans="1:52" x14ac:dyDescent="0.15">
      <c r="A33" s="26"/>
      <c r="B33" s="2"/>
      <c r="C33" s="6"/>
      <c r="D33" s="5"/>
      <c r="E33" s="5"/>
      <c r="F33" s="52"/>
      <c r="G33" s="6"/>
      <c r="H33" s="6"/>
      <c r="I33" s="60" t="str">
        <f t="shared" si="23"/>
        <v/>
      </c>
      <c r="J33" s="46" t="str">
        <f t="shared" si="0"/>
        <v/>
      </c>
      <c r="K33" s="46" t="str">
        <f t="shared" si="36"/>
        <v/>
      </c>
      <c r="L33" s="46" t="str">
        <f t="shared" si="37"/>
        <v/>
      </c>
      <c r="M33" s="46" t="str">
        <f t="shared" si="1"/>
        <v/>
      </c>
      <c r="N33" s="46" t="str">
        <f t="shared" si="2"/>
        <v/>
      </c>
      <c r="O33" s="46" t="str">
        <f t="shared" si="3"/>
        <v/>
      </c>
      <c r="P33" s="46" t="str">
        <f t="shared" si="4"/>
        <v/>
      </c>
      <c r="Q33" s="46" t="str">
        <f t="shared" si="5"/>
        <v/>
      </c>
      <c r="R33" s="46" t="str">
        <f t="shared" si="6"/>
        <v/>
      </c>
      <c r="S33" s="46" t="str">
        <f t="shared" si="25"/>
        <v/>
      </c>
      <c r="T33" s="46" t="str">
        <f t="shared" si="7"/>
        <v/>
      </c>
      <c r="U33" s="46" t="str">
        <f t="shared" si="26"/>
        <v/>
      </c>
      <c r="V33" s="46" t="str">
        <f t="shared" si="27"/>
        <v/>
      </c>
      <c r="W33" s="46" t="str">
        <f t="shared" si="8"/>
        <v/>
      </c>
      <c r="X33" s="27"/>
      <c r="Y33" s="46" t="str">
        <f t="shared" si="28"/>
        <v/>
      </c>
      <c r="Z33" s="46" t="str">
        <f t="shared" si="9"/>
        <v/>
      </c>
      <c r="AA33" s="46" t="str">
        <f t="shared" si="10"/>
        <v/>
      </c>
      <c r="AB33" s="46" t="str">
        <f t="shared" si="29"/>
        <v/>
      </c>
      <c r="AC33" s="46" t="str">
        <f t="shared" si="11"/>
        <v/>
      </c>
      <c r="AD33" s="46" t="str">
        <f t="shared" si="12"/>
        <v/>
      </c>
      <c r="AE33" s="46" t="str">
        <f t="shared" si="30"/>
        <v/>
      </c>
      <c r="AF33" s="46" t="str">
        <f t="shared" si="31"/>
        <v/>
      </c>
      <c r="AG33" s="34" t="str">
        <f t="shared" si="13"/>
        <v/>
      </c>
      <c r="AH33" s="34" t="str">
        <f t="shared" si="14"/>
        <v/>
      </c>
      <c r="AI33" s="34" t="str">
        <f t="shared" si="15"/>
        <v/>
      </c>
      <c r="AJ33" s="34" t="str">
        <f t="shared" si="32"/>
        <v/>
      </c>
      <c r="AK33" s="34" t="str">
        <f t="shared" si="33"/>
        <v/>
      </c>
      <c r="AL33" s="34" t="str">
        <f t="shared" si="16"/>
        <v/>
      </c>
      <c r="AM33" s="34" t="str">
        <f t="shared" si="17"/>
        <v/>
      </c>
      <c r="AN33" s="34" t="str">
        <f t="shared" si="18"/>
        <v/>
      </c>
      <c r="AO33" s="34" t="str">
        <f t="shared" si="19"/>
        <v/>
      </c>
      <c r="AP33" s="34" t="str">
        <f t="shared" si="20"/>
        <v/>
      </c>
      <c r="AQ33" s="34" t="str">
        <f t="shared" si="21"/>
        <v/>
      </c>
      <c r="AR33" s="34" t="str">
        <f t="shared" si="22"/>
        <v/>
      </c>
      <c r="AS33" s="34" t="str">
        <f t="shared" si="34"/>
        <v/>
      </c>
      <c r="AT33" s="23"/>
      <c r="AZ33" s="37" t="e">
        <f>#REF!/AZ32/24</f>
        <v>#REF!</v>
      </c>
    </row>
    <row r="34" spans="1:52" x14ac:dyDescent="0.15">
      <c r="A34" s="26"/>
      <c r="B34" s="1"/>
      <c r="C34" s="6"/>
      <c r="D34" s="7"/>
      <c r="E34" s="7"/>
      <c r="F34" s="52"/>
      <c r="G34" s="3"/>
      <c r="H34" s="3"/>
      <c r="I34" s="60" t="str">
        <f t="shared" si="23"/>
        <v/>
      </c>
      <c r="J34" s="46" t="str">
        <f t="shared" si="0"/>
        <v/>
      </c>
      <c r="K34" s="46" t="str">
        <f t="shared" si="36"/>
        <v/>
      </c>
      <c r="L34" s="46" t="str">
        <f t="shared" si="37"/>
        <v/>
      </c>
      <c r="M34" s="46" t="str">
        <f t="shared" si="1"/>
        <v/>
      </c>
      <c r="N34" s="46" t="str">
        <f t="shared" si="2"/>
        <v/>
      </c>
      <c r="O34" s="46" t="str">
        <f t="shared" si="3"/>
        <v/>
      </c>
      <c r="P34" s="46" t="str">
        <f t="shared" si="4"/>
        <v/>
      </c>
      <c r="Q34" s="46" t="str">
        <f t="shared" si="5"/>
        <v/>
      </c>
      <c r="R34" s="46" t="str">
        <f t="shared" si="6"/>
        <v/>
      </c>
      <c r="S34" s="46" t="str">
        <f t="shared" si="25"/>
        <v/>
      </c>
      <c r="T34" s="46" t="str">
        <f t="shared" si="7"/>
        <v/>
      </c>
      <c r="U34" s="46" t="str">
        <f t="shared" si="26"/>
        <v/>
      </c>
      <c r="V34" s="46" t="str">
        <f t="shared" si="27"/>
        <v/>
      </c>
      <c r="W34" s="46" t="str">
        <f t="shared" si="8"/>
        <v/>
      </c>
      <c r="X34" s="27"/>
      <c r="Y34" s="46" t="str">
        <f t="shared" si="28"/>
        <v/>
      </c>
      <c r="Z34" s="46" t="str">
        <f t="shared" si="9"/>
        <v/>
      </c>
      <c r="AA34" s="46" t="str">
        <f t="shared" si="10"/>
        <v/>
      </c>
      <c r="AB34" s="46" t="str">
        <f t="shared" si="29"/>
        <v/>
      </c>
      <c r="AC34" s="46" t="str">
        <f t="shared" si="11"/>
        <v/>
      </c>
      <c r="AD34" s="46" t="str">
        <f t="shared" si="12"/>
        <v/>
      </c>
      <c r="AE34" s="46" t="str">
        <f t="shared" si="30"/>
        <v/>
      </c>
      <c r="AF34" s="46" t="str">
        <f t="shared" si="31"/>
        <v/>
      </c>
      <c r="AG34" s="34" t="str">
        <f t="shared" si="13"/>
        <v/>
      </c>
      <c r="AH34" s="34" t="str">
        <f t="shared" si="14"/>
        <v/>
      </c>
      <c r="AI34" s="34" t="str">
        <f t="shared" si="15"/>
        <v/>
      </c>
      <c r="AJ34" s="34" t="str">
        <f t="shared" si="32"/>
        <v/>
      </c>
      <c r="AK34" s="34" t="str">
        <f t="shared" si="33"/>
        <v/>
      </c>
      <c r="AL34" s="34" t="str">
        <f t="shared" si="16"/>
        <v/>
      </c>
      <c r="AM34" s="34" t="str">
        <f t="shared" si="17"/>
        <v/>
      </c>
      <c r="AN34" s="34" t="str">
        <f t="shared" si="18"/>
        <v/>
      </c>
      <c r="AO34" s="34" t="str">
        <f t="shared" si="19"/>
        <v/>
      </c>
      <c r="AP34" s="34" t="str">
        <f t="shared" si="20"/>
        <v/>
      </c>
      <c r="AQ34" s="34" t="str">
        <f t="shared" si="21"/>
        <v/>
      </c>
      <c r="AR34" s="34" t="str">
        <f t="shared" si="22"/>
        <v/>
      </c>
      <c r="AS34" s="34" t="str">
        <f t="shared" si="34"/>
        <v/>
      </c>
      <c r="AT34" s="23"/>
      <c r="AZ34" s="35"/>
    </row>
    <row r="35" spans="1:52" x14ac:dyDescent="0.15">
      <c r="A35" s="26"/>
      <c r="B35" s="1"/>
      <c r="C35" s="6"/>
      <c r="D35" s="7"/>
      <c r="E35" s="7"/>
      <c r="F35" s="52"/>
      <c r="G35" s="3"/>
      <c r="H35" s="3"/>
      <c r="I35" s="60" t="str">
        <f t="shared" si="23"/>
        <v/>
      </c>
      <c r="J35" s="46" t="str">
        <f t="shared" si="0"/>
        <v/>
      </c>
      <c r="K35" s="46" t="str">
        <f t="shared" si="36"/>
        <v/>
      </c>
      <c r="L35" s="46" t="str">
        <f t="shared" si="37"/>
        <v/>
      </c>
      <c r="M35" s="46" t="str">
        <f t="shared" si="1"/>
        <v/>
      </c>
      <c r="N35" s="46" t="str">
        <f t="shared" si="2"/>
        <v/>
      </c>
      <c r="O35" s="46" t="str">
        <f t="shared" si="3"/>
        <v/>
      </c>
      <c r="P35" s="46" t="str">
        <f t="shared" si="4"/>
        <v/>
      </c>
      <c r="Q35" s="46" t="str">
        <f t="shared" si="5"/>
        <v/>
      </c>
      <c r="R35" s="46" t="str">
        <f t="shared" si="6"/>
        <v/>
      </c>
      <c r="S35" s="46" t="str">
        <f t="shared" si="25"/>
        <v/>
      </c>
      <c r="T35" s="46" t="str">
        <f t="shared" si="7"/>
        <v/>
      </c>
      <c r="U35" s="46" t="str">
        <f t="shared" si="26"/>
        <v/>
      </c>
      <c r="V35" s="46" t="str">
        <f t="shared" si="27"/>
        <v/>
      </c>
      <c r="W35" s="46" t="str">
        <f t="shared" si="8"/>
        <v/>
      </c>
      <c r="X35" s="27"/>
      <c r="Y35" s="46" t="str">
        <f t="shared" si="28"/>
        <v/>
      </c>
      <c r="Z35" s="46" t="str">
        <f t="shared" si="9"/>
        <v/>
      </c>
      <c r="AA35" s="46" t="str">
        <f t="shared" si="10"/>
        <v/>
      </c>
      <c r="AB35" s="46" t="str">
        <f t="shared" si="29"/>
        <v/>
      </c>
      <c r="AC35" s="46" t="str">
        <f t="shared" si="11"/>
        <v/>
      </c>
      <c r="AD35" s="46" t="str">
        <f t="shared" si="12"/>
        <v/>
      </c>
      <c r="AE35" s="46" t="str">
        <f t="shared" si="30"/>
        <v/>
      </c>
      <c r="AF35" s="46" t="str">
        <f t="shared" si="31"/>
        <v/>
      </c>
      <c r="AG35" s="34" t="str">
        <f t="shared" si="13"/>
        <v/>
      </c>
      <c r="AH35" s="34" t="str">
        <f t="shared" si="14"/>
        <v/>
      </c>
      <c r="AI35" s="34" t="str">
        <f t="shared" si="15"/>
        <v/>
      </c>
      <c r="AJ35" s="34" t="str">
        <f t="shared" si="32"/>
        <v/>
      </c>
      <c r="AK35" s="34" t="str">
        <f t="shared" si="33"/>
        <v/>
      </c>
      <c r="AL35" s="34" t="str">
        <f t="shared" si="16"/>
        <v/>
      </c>
      <c r="AM35" s="34" t="str">
        <f t="shared" si="17"/>
        <v/>
      </c>
      <c r="AN35" s="34" t="str">
        <f t="shared" si="18"/>
        <v/>
      </c>
      <c r="AO35" s="34" t="str">
        <f t="shared" si="19"/>
        <v/>
      </c>
      <c r="AP35" s="34" t="str">
        <f t="shared" si="20"/>
        <v/>
      </c>
      <c r="AQ35" s="34" t="str">
        <f t="shared" si="21"/>
        <v/>
      </c>
      <c r="AR35" s="34" t="str">
        <f t="shared" si="22"/>
        <v/>
      </c>
      <c r="AS35" s="34" t="str">
        <f t="shared" si="34"/>
        <v/>
      </c>
      <c r="AT35" s="23"/>
      <c r="AZ35" s="35"/>
    </row>
    <row r="36" spans="1:52" x14ac:dyDescent="0.15">
      <c r="A36" s="26"/>
      <c r="B36" s="1"/>
      <c r="C36" s="6"/>
      <c r="D36" s="7"/>
      <c r="E36" s="7"/>
      <c r="F36" s="52"/>
      <c r="G36" s="3"/>
      <c r="H36" s="3"/>
      <c r="I36" s="60" t="str">
        <f t="shared" si="23"/>
        <v/>
      </c>
      <c r="J36" s="46" t="str">
        <f t="shared" si="0"/>
        <v/>
      </c>
      <c r="K36" s="46" t="str">
        <f t="shared" si="36"/>
        <v/>
      </c>
      <c r="L36" s="46" t="str">
        <f t="shared" si="37"/>
        <v/>
      </c>
      <c r="M36" s="46" t="str">
        <f t="shared" si="1"/>
        <v/>
      </c>
      <c r="N36" s="46" t="str">
        <f t="shared" si="2"/>
        <v/>
      </c>
      <c r="O36" s="46" t="str">
        <f t="shared" si="3"/>
        <v/>
      </c>
      <c r="P36" s="46" t="str">
        <f t="shared" si="4"/>
        <v/>
      </c>
      <c r="Q36" s="46" t="str">
        <f t="shared" si="5"/>
        <v/>
      </c>
      <c r="R36" s="46" t="str">
        <f t="shared" si="6"/>
        <v/>
      </c>
      <c r="S36" s="46" t="str">
        <f t="shared" si="25"/>
        <v/>
      </c>
      <c r="T36" s="46" t="str">
        <f t="shared" si="7"/>
        <v/>
      </c>
      <c r="U36" s="46" t="str">
        <f t="shared" si="26"/>
        <v/>
      </c>
      <c r="V36" s="46" t="str">
        <f t="shared" si="27"/>
        <v/>
      </c>
      <c r="W36" s="46" t="str">
        <f t="shared" si="8"/>
        <v/>
      </c>
      <c r="X36" s="27"/>
      <c r="Y36" s="46" t="str">
        <f t="shared" si="28"/>
        <v/>
      </c>
      <c r="Z36" s="46" t="str">
        <f t="shared" si="9"/>
        <v/>
      </c>
      <c r="AA36" s="46" t="str">
        <f t="shared" si="10"/>
        <v/>
      </c>
      <c r="AB36" s="46" t="str">
        <f t="shared" si="29"/>
        <v/>
      </c>
      <c r="AC36" s="46" t="str">
        <f t="shared" si="11"/>
        <v/>
      </c>
      <c r="AD36" s="46" t="str">
        <f t="shared" si="12"/>
        <v/>
      </c>
      <c r="AE36" s="46" t="str">
        <f t="shared" si="30"/>
        <v/>
      </c>
      <c r="AF36" s="46" t="str">
        <f t="shared" si="31"/>
        <v/>
      </c>
      <c r="AG36" s="34" t="str">
        <f t="shared" si="13"/>
        <v/>
      </c>
      <c r="AH36" s="34" t="str">
        <f t="shared" si="14"/>
        <v/>
      </c>
      <c r="AI36" s="34" t="str">
        <f t="shared" si="15"/>
        <v/>
      </c>
      <c r="AJ36" s="34" t="str">
        <f t="shared" si="32"/>
        <v/>
      </c>
      <c r="AK36" s="34" t="str">
        <f t="shared" si="33"/>
        <v/>
      </c>
      <c r="AL36" s="34" t="str">
        <f t="shared" si="16"/>
        <v/>
      </c>
      <c r="AM36" s="34" t="str">
        <f t="shared" si="17"/>
        <v/>
      </c>
      <c r="AN36" s="34" t="str">
        <f t="shared" si="18"/>
        <v/>
      </c>
      <c r="AO36" s="34" t="str">
        <f t="shared" si="19"/>
        <v/>
      </c>
      <c r="AP36" s="34" t="str">
        <f t="shared" si="20"/>
        <v/>
      </c>
      <c r="AQ36" s="34" t="str">
        <f t="shared" si="21"/>
        <v/>
      </c>
      <c r="AR36" s="34" t="str">
        <f t="shared" si="22"/>
        <v/>
      </c>
      <c r="AS36" s="34" t="str">
        <f t="shared" si="34"/>
        <v/>
      </c>
      <c r="AT36" s="23"/>
      <c r="AZ36" s="35"/>
    </row>
    <row r="37" spans="1:52" x14ac:dyDescent="0.15">
      <c r="A37" s="26"/>
      <c r="B37" s="1"/>
      <c r="C37" s="6"/>
      <c r="D37" s="7"/>
      <c r="E37" s="7"/>
      <c r="F37" s="52"/>
      <c r="G37" s="3"/>
      <c r="H37" s="3"/>
      <c r="I37" s="60" t="str">
        <f t="shared" si="23"/>
        <v/>
      </c>
      <c r="J37" s="46" t="str">
        <f t="shared" si="0"/>
        <v/>
      </c>
      <c r="K37" s="46" t="str">
        <f t="shared" si="36"/>
        <v/>
      </c>
      <c r="L37" s="46" t="str">
        <f t="shared" si="37"/>
        <v/>
      </c>
      <c r="M37" s="46" t="str">
        <f t="shared" si="1"/>
        <v/>
      </c>
      <c r="N37" s="46" t="str">
        <f t="shared" si="2"/>
        <v/>
      </c>
      <c r="O37" s="46" t="str">
        <f t="shared" si="3"/>
        <v/>
      </c>
      <c r="P37" s="46" t="str">
        <f t="shared" si="4"/>
        <v/>
      </c>
      <c r="Q37" s="46" t="str">
        <f t="shared" si="5"/>
        <v/>
      </c>
      <c r="R37" s="46" t="str">
        <f t="shared" si="6"/>
        <v/>
      </c>
      <c r="S37" s="46" t="str">
        <f t="shared" si="25"/>
        <v/>
      </c>
      <c r="T37" s="46" t="str">
        <f t="shared" si="7"/>
        <v/>
      </c>
      <c r="U37" s="46" t="str">
        <f t="shared" si="26"/>
        <v/>
      </c>
      <c r="V37" s="46" t="str">
        <f t="shared" si="27"/>
        <v/>
      </c>
      <c r="W37" s="46" t="str">
        <f t="shared" si="8"/>
        <v/>
      </c>
      <c r="X37" s="27"/>
      <c r="Y37" s="46" t="str">
        <f t="shared" si="28"/>
        <v/>
      </c>
      <c r="Z37" s="46" t="str">
        <f t="shared" si="9"/>
        <v/>
      </c>
      <c r="AA37" s="46" t="str">
        <f t="shared" si="10"/>
        <v/>
      </c>
      <c r="AB37" s="46" t="str">
        <f t="shared" si="29"/>
        <v/>
      </c>
      <c r="AC37" s="46" t="str">
        <f t="shared" si="11"/>
        <v/>
      </c>
      <c r="AD37" s="46" t="str">
        <f t="shared" si="12"/>
        <v/>
      </c>
      <c r="AE37" s="46" t="str">
        <f t="shared" si="30"/>
        <v/>
      </c>
      <c r="AF37" s="46" t="str">
        <f t="shared" si="31"/>
        <v/>
      </c>
      <c r="AG37" s="34" t="str">
        <f t="shared" si="13"/>
        <v/>
      </c>
      <c r="AH37" s="34" t="str">
        <f t="shared" si="14"/>
        <v/>
      </c>
      <c r="AI37" s="34" t="str">
        <f t="shared" si="15"/>
        <v/>
      </c>
      <c r="AJ37" s="34" t="str">
        <f t="shared" si="32"/>
        <v/>
      </c>
      <c r="AK37" s="34" t="str">
        <f t="shared" si="33"/>
        <v/>
      </c>
      <c r="AL37" s="34" t="str">
        <f t="shared" si="16"/>
        <v/>
      </c>
      <c r="AM37" s="34" t="str">
        <f t="shared" si="17"/>
        <v/>
      </c>
      <c r="AN37" s="34" t="str">
        <f t="shared" si="18"/>
        <v/>
      </c>
      <c r="AO37" s="34" t="str">
        <f t="shared" si="19"/>
        <v/>
      </c>
      <c r="AP37" s="34" t="str">
        <f t="shared" si="20"/>
        <v/>
      </c>
      <c r="AQ37" s="34" t="str">
        <f t="shared" si="21"/>
        <v/>
      </c>
      <c r="AR37" s="34" t="str">
        <f t="shared" si="22"/>
        <v/>
      </c>
      <c r="AS37" s="34" t="str">
        <f t="shared" si="34"/>
        <v/>
      </c>
      <c r="AT37" s="23"/>
      <c r="AZ37" s="35"/>
    </row>
    <row r="38" spans="1:52" x14ac:dyDescent="0.15">
      <c r="A38" s="26"/>
      <c r="B38" s="1"/>
      <c r="C38" s="6"/>
      <c r="D38" s="7"/>
      <c r="E38" s="7"/>
      <c r="F38" s="52"/>
      <c r="G38" s="3"/>
      <c r="H38" s="3"/>
      <c r="I38" s="60" t="str">
        <f t="shared" si="23"/>
        <v/>
      </c>
      <c r="J38" s="46" t="str">
        <f t="shared" si="0"/>
        <v/>
      </c>
      <c r="K38" s="46" t="str">
        <f t="shared" si="36"/>
        <v/>
      </c>
      <c r="L38" s="46" t="str">
        <f t="shared" si="37"/>
        <v/>
      </c>
      <c r="M38" s="46" t="str">
        <f t="shared" si="1"/>
        <v/>
      </c>
      <c r="N38" s="46" t="str">
        <f t="shared" si="2"/>
        <v/>
      </c>
      <c r="O38" s="46" t="str">
        <f t="shared" si="3"/>
        <v/>
      </c>
      <c r="P38" s="46" t="str">
        <f t="shared" si="4"/>
        <v/>
      </c>
      <c r="Q38" s="46" t="str">
        <f t="shared" si="5"/>
        <v/>
      </c>
      <c r="R38" s="46" t="str">
        <f t="shared" si="6"/>
        <v/>
      </c>
      <c r="S38" s="46" t="str">
        <f t="shared" si="25"/>
        <v/>
      </c>
      <c r="T38" s="46" t="str">
        <f t="shared" si="7"/>
        <v/>
      </c>
      <c r="U38" s="46" t="str">
        <f t="shared" si="26"/>
        <v/>
      </c>
      <c r="V38" s="46" t="str">
        <f t="shared" si="27"/>
        <v/>
      </c>
      <c r="W38" s="46" t="str">
        <f t="shared" si="8"/>
        <v/>
      </c>
      <c r="X38" s="27"/>
      <c r="Y38" s="46" t="str">
        <f t="shared" si="28"/>
        <v/>
      </c>
      <c r="Z38" s="46" t="str">
        <f t="shared" si="9"/>
        <v/>
      </c>
      <c r="AA38" s="46" t="str">
        <f t="shared" si="10"/>
        <v/>
      </c>
      <c r="AB38" s="46" t="str">
        <f t="shared" si="29"/>
        <v/>
      </c>
      <c r="AC38" s="46" t="str">
        <f t="shared" si="11"/>
        <v/>
      </c>
      <c r="AD38" s="46" t="str">
        <f t="shared" si="12"/>
        <v/>
      </c>
      <c r="AE38" s="46" t="str">
        <f t="shared" si="30"/>
        <v/>
      </c>
      <c r="AF38" s="46" t="str">
        <f t="shared" si="31"/>
        <v/>
      </c>
      <c r="AG38" s="34" t="str">
        <f t="shared" si="13"/>
        <v/>
      </c>
      <c r="AH38" s="34" t="str">
        <f t="shared" si="14"/>
        <v/>
      </c>
      <c r="AI38" s="34" t="str">
        <f t="shared" si="15"/>
        <v/>
      </c>
      <c r="AJ38" s="34" t="str">
        <f t="shared" si="32"/>
        <v/>
      </c>
      <c r="AK38" s="34" t="str">
        <f t="shared" si="33"/>
        <v/>
      </c>
      <c r="AL38" s="34" t="str">
        <f t="shared" si="16"/>
        <v/>
      </c>
      <c r="AM38" s="34" t="str">
        <f t="shared" si="17"/>
        <v/>
      </c>
      <c r="AN38" s="34" t="str">
        <f t="shared" si="18"/>
        <v/>
      </c>
      <c r="AO38" s="34" t="str">
        <f t="shared" si="19"/>
        <v/>
      </c>
      <c r="AP38" s="34" t="str">
        <f t="shared" si="20"/>
        <v/>
      </c>
      <c r="AQ38" s="34" t="str">
        <f t="shared" si="21"/>
        <v/>
      </c>
      <c r="AR38" s="34" t="str">
        <f t="shared" si="22"/>
        <v/>
      </c>
      <c r="AS38" s="34" t="str">
        <f t="shared" si="34"/>
        <v/>
      </c>
      <c r="AT38" s="23"/>
      <c r="AZ38" s="35"/>
    </row>
    <row r="39" spans="1:52" x14ac:dyDescent="0.15">
      <c r="A39" s="26"/>
      <c r="B39" s="1"/>
      <c r="C39" s="6"/>
      <c r="D39" s="7"/>
      <c r="E39" s="7"/>
      <c r="F39" s="52"/>
      <c r="G39" s="3"/>
      <c r="H39" s="3"/>
      <c r="I39" s="60" t="str">
        <f t="shared" si="23"/>
        <v/>
      </c>
      <c r="J39" s="46" t="str">
        <f t="shared" si="0"/>
        <v/>
      </c>
      <c r="K39" s="46" t="str">
        <f t="shared" si="36"/>
        <v/>
      </c>
      <c r="L39" s="46" t="str">
        <f t="shared" si="37"/>
        <v/>
      </c>
      <c r="M39" s="46" t="str">
        <f t="shared" si="1"/>
        <v/>
      </c>
      <c r="N39" s="46" t="str">
        <f t="shared" si="2"/>
        <v/>
      </c>
      <c r="O39" s="46" t="str">
        <f t="shared" si="3"/>
        <v/>
      </c>
      <c r="P39" s="46" t="str">
        <f t="shared" si="4"/>
        <v/>
      </c>
      <c r="Q39" s="46" t="str">
        <f t="shared" si="5"/>
        <v/>
      </c>
      <c r="R39" s="46" t="str">
        <f t="shared" si="6"/>
        <v/>
      </c>
      <c r="S39" s="46" t="str">
        <f t="shared" si="25"/>
        <v/>
      </c>
      <c r="T39" s="46" t="str">
        <f t="shared" si="7"/>
        <v/>
      </c>
      <c r="U39" s="46" t="str">
        <f t="shared" si="26"/>
        <v/>
      </c>
      <c r="V39" s="46" t="str">
        <f t="shared" si="27"/>
        <v/>
      </c>
      <c r="W39" s="46" t="str">
        <f t="shared" si="8"/>
        <v/>
      </c>
      <c r="X39" s="27"/>
      <c r="Y39" s="46" t="str">
        <f t="shared" si="28"/>
        <v/>
      </c>
      <c r="Z39" s="46" t="str">
        <f t="shared" si="9"/>
        <v/>
      </c>
      <c r="AA39" s="46" t="str">
        <f t="shared" si="10"/>
        <v/>
      </c>
      <c r="AB39" s="46" t="str">
        <f t="shared" si="29"/>
        <v/>
      </c>
      <c r="AC39" s="46" t="str">
        <f t="shared" si="11"/>
        <v/>
      </c>
      <c r="AD39" s="46" t="str">
        <f t="shared" si="12"/>
        <v/>
      </c>
      <c r="AE39" s="46" t="str">
        <f t="shared" si="30"/>
        <v/>
      </c>
      <c r="AF39" s="46" t="str">
        <f t="shared" si="31"/>
        <v/>
      </c>
      <c r="AG39" s="34" t="str">
        <f t="shared" si="13"/>
        <v/>
      </c>
      <c r="AH39" s="34" t="str">
        <f t="shared" si="14"/>
        <v/>
      </c>
      <c r="AI39" s="34" t="str">
        <f t="shared" si="15"/>
        <v/>
      </c>
      <c r="AJ39" s="34" t="str">
        <f t="shared" si="32"/>
        <v/>
      </c>
      <c r="AK39" s="34" t="str">
        <f t="shared" si="33"/>
        <v/>
      </c>
      <c r="AL39" s="34" t="str">
        <f t="shared" si="16"/>
        <v/>
      </c>
      <c r="AM39" s="34" t="str">
        <f t="shared" si="17"/>
        <v/>
      </c>
      <c r="AN39" s="34" t="str">
        <f t="shared" si="18"/>
        <v/>
      </c>
      <c r="AO39" s="34" t="str">
        <f t="shared" si="19"/>
        <v/>
      </c>
      <c r="AP39" s="34" t="str">
        <f t="shared" si="20"/>
        <v/>
      </c>
      <c r="AQ39" s="34" t="str">
        <f t="shared" si="21"/>
        <v/>
      </c>
      <c r="AR39" s="34" t="str">
        <f t="shared" si="22"/>
        <v/>
      </c>
      <c r="AS39" s="34" t="str">
        <f t="shared" si="34"/>
        <v/>
      </c>
      <c r="AT39" s="23"/>
      <c r="AZ39" s="35"/>
    </row>
    <row r="40" spans="1:52" x14ac:dyDescent="0.15">
      <c r="E40" s="25"/>
      <c r="G40" s="25"/>
      <c r="H40" s="25"/>
      <c r="I40" s="25"/>
      <c r="J40" s="25"/>
      <c r="K40" s="25"/>
      <c r="L40" s="25"/>
      <c r="M40" s="25"/>
      <c r="N40" s="25"/>
      <c r="AE40" s="25"/>
      <c r="AF40" s="25"/>
      <c r="AZ40" s="35"/>
    </row>
    <row r="41" spans="1:52" x14ac:dyDescent="0.15">
      <c r="AZ41" s="35"/>
    </row>
    <row r="42" spans="1:52" x14ac:dyDescent="0.15">
      <c r="AW42" s="15"/>
    </row>
    <row r="43" spans="1:52" x14ac:dyDescent="0.15">
      <c r="AW43" s="15"/>
    </row>
  </sheetData>
  <sheetProtection algorithmName="SHA-512" hashValue="X4vJJo3Pp/NCTVRcQDlYodZoO/jEFY+A6QAVx5EjLqvlHwZfg7U4eRrkND31izWnSEYix7VPfZP4XruZn8lAWA==" saltValue="iMldAdWTQ8CnEsoXsuYHWQ==" spinCount="100000" sheet="1" objects="1" scenarios="1"/>
  <mergeCells count="17">
    <mergeCell ref="AV27:AY27"/>
    <mergeCell ref="AU15:AV15"/>
    <mergeCell ref="AV14:AY14"/>
    <mergeCell ref="AV23:AY23"/>
    <mergeCell ref="X7:X8"/>
    <mergeCell ref="M7:Q7"/>
    <mergeCell ref="R7:V7"/>
    <mergeCell ref="AE7:AF7"/>
    <mergeCell ref="A1:A2"/>
    <mergeCell ref="B1:B2"/>
    <mergeCell ref="C1:C2"/>
    <mergeCell ref="W7:W8"/>
    <mergeCell ref="Y7:AA7"/>
    <mergeCell ref="AB7:AD7"/>
    <mergeCell ref="F1:I1"/>
    <mergeCell ref="E1:E2"/>
    <mergeCell ref="D1:D2"/>
  </mergeCells>
  <phoneticPr fontId="2"/>
  <conditionalFormatting sqref="U3:AD3 C3:D3 F3:G3 K3:S3 W9:AD39 J9:N39">
    <cfRule type="cellIs" dxfId="14" priority="16" stopIfTrue="1" operator="equal">
      <formula>"ERROR"</formula>
    </cfRule>
  </conditionalFormatting>
  <conditionalFormatting sqref="I9:I39">
    <cfRule type="cellIs" dxfId="13" priority="17" stopIfTrue="1" operator="equal">
      <formula>"出勤"</formula>
    </cfRule>
    <cfRule type="cellIs" dxfId="12" priority="18" stopIfTrue="1" operator="equal">
      <formula>"退勤"</formula>
    </cfRule>
    <cfRule type="cellIs" dxfId="11" priority="19" stopIfTrue="1" operator="equal">
      <formula>"ERROR"</formula>
    </cfRule>
  </conditionalFormatting>
  <conditionalFormatting sqref="C6:D6">
    <cfRule type="cellIs" dxfId="10" priority="20" stopIfTrue="1" operator="notEqual">
      <formula>""""""</formula>
    </cfRule>
  </conditionalFormatting>
  <conditionalFormatting sqref="X9:X39">
    <cfRule type="expression" dxfId="9" priority="14" stopIfTrue="1">
      <formula>AP9="日"</formula>
    </cfRule>
  </conditionalFormatting>
  <conditionalFormatting sqref="X9:X39">
    <cfRule type="expression" dxfId="8" priority="13" stopIfTrue="1">
      <formula>AP9="土"</formula>
    </cfRule>
  </conditionalFormatting>
  <conditionalFormatting sqref="Y9:Z39 L9:L39">
    <cfRule type="cellIs" dxfId="7" priority="12" stopIfTrue="1" operator="equal">
      <formula>0</formula>
    </cfRule>
  </conditionalFormatting>
  <conditionalFormatting sqref="J3">
    <cfRule type="cellIs" dxfId="6" priority="9" stopIfTrue="1" operator="equal">
      <formula>"ERROR"</formula>
    </cfRule>
  </conditionalFormatting>
  <conditionalFormatting sqref="O9:S39">
    <cfRule type="cellIs" dxfId="5" priority="7" stopIfTrue="1" operator="equal">
      <formula>"ERROR"</formula>
    </cfRule>
  </conditionalFormatting>
  <conditionalFormatting sqref="T9:V39">
    <cfRule type="cellIs" dxfId="4" priority="6" stopIfTrue="1" operator="equal">
      <formula>"ERROR"</formula>
    </cfRule>
  </conditionalFormatting>
  <conditionalFormatting sqref="AE9:AF39">
    <cfRule type="cellIs" dxfId="3" priority="5" stopIfTrue="1" operator="equal">
      <formula>"ERROR"</formula>
    </cfRule>
  </conditionalFormatting>
  <conditionalFormatting sqref="AE9:AF39">
    <cfRule type="cellIs" dxfId="2" priority="4" stopIfTrue="1" operator="equal">
      <formula>0</formula>
    </cfRule>
  </conditionalFormatting>
  <conditionalFormatting sqref="H3">
    <cfRule type="cellIs" dxfId="1" priority="2" stopIfTrue="1" operator="equal">
      <formula>"ERROR"</formula>
    </cfRule>
  </conditionalFormatting>
  <conditionalFormatting sqref="I3">
    <cfRule type="cellIs" dxfId="0" priority="1" stopIfTrue="1" operator="equal">
      <formula>"ERROR"</formula>
    </cfRule>
  </conditionalFormatting>
  <dataValidations count="4">
    <dataValidation type="list" allowBlank="1" showInputMessage="1" showErrorMessage="1" sqref="AV14:AY14" xr:uid="{00000000-0002-0000-0100-000000000000}">
      <formula1>$AZ$14:$AZ$16</formula1>
    </dataValidation>
    <dataValidation type="list" allowBlank="1" showInputMessage="1" showErrorMessage="1" sqref="AV23:AY23" xr:uid="{00000000-0002-0000-0100-000001000000}">
      <formula1>$AZ$23:$AZ$24</formula1>
    </dataValidation>
    <dataValidation type="list" allowBlank="1" showInputMessage="1" showErrorMessage="1" sqref="X9:X39" xr:uid="{00000000-0002-0000-0100-000002000000}">
      <formula1>$AG$2:$AG$3</formula1>
    </dataValidation>
    <dataValidation type="list" allowBlank="1" showInputMessage="1" showErrorMessage="1" sqref="AV27:AY27" xr:uid="{00000000-0002-0000-0100-000003000000}">
      <formula1>$AZ$27:$AZ$29</formula1>
    </dataValidation>
  </dataValidations>
  <pageMargins left="0.75" right="0.75" top="1" bottom="1" header="0.51200000000000001" footer="0.51200000000000001"/>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2018-06-12T14:09:45Z</dcterms:created>
  <dcterms:modified xsi:type="dcterms:W3CDTF">2018-06-12T14:10:03Z</dcterms:modified>
</cp:coreProperties>
</file>